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sites.ey.com/sites/RgionGuadeloupe-2ndround/Shared Documents/Général/1. DDE/2. FEADER/2. Livrables/Interventions (DA et DP)/70.29/"/>
    </mc:Choice>
  </mc:AlternateContent>
  <xr:revisionPtr revIDLastSave="0" documentId="8_{CE6D2E76-016B-4B93-BF04-37323688BCF9}" xr6:coauthVersionLast="47" xr6:coauthVersionMax="47" xr10:uidLastSave="{00000000-0000-0000-0000-000000000000}"/>
  <bookViews>
    <workbookView xWindow="28680" yWindow="-120" windowWidth="25440" windowHeight="15270" tabRatio="703" firstSheet="4" activeTab="4" xr2:uid="{4BE93CBF-7E4E-4187-BB02-E7C4FA4B0F62}"/>
  </bookViews>
  <sheets>
    <sheet name="Accueil" sheetId="81" r:id="rId1"/>
    <sheet name="0-Présentation typeaction" sheetId="51" r:id="rId2"/>
    <sheet name="1- Surcoût changement" sheetId="86" r:id="rId3"/>
    <sheet name="Syn pf Instructeur" sheetId="85" r:id="rId4"/>
    <sheet name="Annexe fi DJ" sheetId="77" r:id="rId5"/>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Accueil!$B$1:$Y$39</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 i="86" l="1" a="1"/>
  <c r="M10" i="86" s="1"/>
  <c r="F10" i="86"/>
  <c r="M9" i="86" a="1"/>
  <c r="M9" i="86" s="1"/>
  <c r="L9" i="86"/>
  <c r="F11" i="86"/>
  <c r="F9" i="86"/>
  <c r="K9" i="86" l="1"/>
  <c r="J9" i="86"/>
  <c r="I9" i="86"/>
  <c r="J11" i="86" l="1"/>
  <c r="J10" i="86"/>
  <c r="K10" i="86" s="1"/>
  <c r="K12" i="86" s="1"/>
  <c r="I11" i="86"/>
  <c r="L11" i="86" s="1"/>
  <c r="M11" i="86" s="1" a="1"/>
  <c r="M11" i="86" s="1"/>
  <c r="I10" i="86"/>
  <c r="L10" i="86" s="1"/>
  <c r="E12" i="86"/>
  <c r="C12" i="86"/>
  <c r="D12" i="86"/>
  <c r="D17" i="51"/>
  <c r="D16" i="51"/>
  <c r="J12" i="86" l="1"/>
  <c r="C6" i="85" s="1"/>
  <c r="I12" i="86"/>
  <c r="C5" i="85" s="1"/>
  <c r="L12" i="86"/>
  <c r="O9" i="86"/>
  <c r="O11" i="86"/>
  <c r="J8" i="85" l="1"/>
  <c r="F6" i="85"/>
  <c r="G6" i="85" s="1"/>
  <c r="J7" i="85"/>
  <c r="L7" i="85" s="1"/>
  <c r="C7" i="85"/>
  <c r="F12" i="86"/>
  <c r="O10" i="86"/>
  <c r="O12" i="86" s="1"/>
  <c r="H35" i="77"/>
  <c r="H34" i="77"/>
  <c r="H36" i="77"/>
  <c r="F22" i="77" l="1"/>
  <c r="F23" i="77"/>
  <c r="F24" i="77" s="1"/>
  <c r="L8" i="85"/>
  <c r="O7" i="85"/>
  <c r="L9" i="85"/>
  <c r="I20" i="77" s="1"/>
  <c r="N7" i="85"/>
  <c r="P7" i="85" s="1"/>
  <c r="J9" i="85"/>
  <c r="F20" i="77" s="1"/>
  <c r="G7" i="85"/>
  <c r="G8" i="85" s="1"/>
  <c r="E12" i="77"/>
  <c r="E10" i="77"/>
  <c r="E11" i="77"/>
  <c r="E9" i="77"/>
  <c r="O8" i="85" l="1"/>
  <c r="O9" i="85" s="1"/>
  <c r="I22" i="77" s="1"/>
  <c r="N8" i="85"/>
  <c r="N9" i="85" s="1"/>
  <c r="H37" i="77"/>
  <c r="H38" i="77"/>
  <c r="F7" i="85" l="1"/>
  <c r="I21" i="77"/>
  <c r="P8" i="85"/>
  <c r="P9" i="85" s="1"/>
  <c r="I23" i="77" s="1"/>
  <c r="I24" i="77" s="1"/>
  <c r="F8" i="8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B13" authorId="0" shapeId="0" xr:uid="{A21E6DD5-83C7-46E1-A092-334B1E572C6D}">
      <text>
        <r>
          <rPr>
            <sz val="9"/>
            <color rgb="FF000000"/>
            <rFont val="Tahoma"/>
            <family val="2"/>
          </rPr>
          <t>Un seul poste de dépense disponible sur cette intervention</t>
        </r>
      </text>
    </comment>
    <comment ref="D13" authorId="0" shapeId="0" xr:uid="{0FE3DFBC-E439-48DD-A484-9DA64CFB9A6E}">
      <text>
        <r>
          <rPr>
            <sz val="9"/>
            <color rgb="FF000000"/>
            <rFont val="Tahoma"/>
            <family val="2"/>
          </rPr>
          <t>Un seule modalité de prise en compte des dépenses sur cette intervention.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<sst xmlns="http://schemas.openxmlformats.org/spreadsheetml/2006/main" count="134" uniqueCount="106">
  <si>
    <t>PLAN DE FINANCEMENT PRÉVISIONNEL</t>
  </si>
  <si>
    <t>Intervention 70.29 : Mesure Agro-environnementale et Climatique : amélioration du Potentiel 
Pollinisateur des Abeilles (API)</t>
  </si>
  <si>
    <t>version 1 - Décembre 2025</t>
  </si>
  <si>
    <t>Ce plan de financement est à destination de l'instructeur qui y reporte les informations complétées dans la demande de paiement par le bénéficiaire.</t>
  </si>
  <si>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</si>
  <si>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</si>
  <si>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</si>
  <si>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</si>
  <si>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</si>
  <si>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</si>
  <si>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2"/>
        <color theme="1"/>
        <rFont val="Calibri"/>
        <family val="2"/>
        <scheme val="minor"/>
      </rPr>
      <t>- Il est conseillé de compléter les onglets de celui le plus à gauche "Accueil" vers l'onglet le plus à droite "Syn dep instructeur";
- Il faut impérativement compléter toutes les cases non-verrouillées (cases blanches) pour permettre l'instruction du dossier.</t>
    </r>
  </si>
  <si>
    <t>ONGLET 0
PRÉSENTATION TYPE ACTION</t>
  </si>
  <si>
    <t>ONGLET 1 
DÉPENSES PRÉVISIONNELLES</t>
  </si>
  <si>
    <r>
      <t>Cet onglet présente les différents types d'action. Pour le poste de dépense montant forfaitaire (onglet 1), veuillez renseigner le type d'action auquel il se rattache.</t>
    </r>
    <r>
      <rPr>
        <sz val="14"/>
        <color theme="1"/>
        <rFont val="Calibri"/>
        <family val="2"/>
        <scheme val="minor"/>
      </rPr>
      <t xml:space="preserve"> Le type d'action correspond aux actions éligibles à la notice.</t>
    </r>
  </si>
  <si>
    <r>
      <t xml:space="preserve">Complétez l'onglet 1 « OCS - Surcoût changement » 
Pour chaque type d'action prévisionnel, complétez le tableau : </t>
    </r>
    <r>
      <rPr>
        <sz val="14"/>
        <color theme="1"/>
        <rFont val="Calibri"/>
        <family val="2"/>
        <scheme val="minor"/>
      </rPr>
      <t xml:space="preserve">
- il s'agit de reporter les informations renseignées par le bénéficiaire dans EUROPAC ; 
- chaque ligne correspond à un type d'action. 
- les cases blanches sont à saisir et les informations nécessaires doivent y être portées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</si>
  <si>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Les types d'actions que vous présentez
- Le poste de dépenses qui s'y rattache.</t>
    </r>
  </si>
  <si>
    <r>
      <t xml:space="preserve">Attention : 
</t>
    </r>
    <r>
      <rPr>
        <sz val="14"/>
        <color theme="1"/>
        <rFont val="Calibri"/>
        <family val="2"/>
        <scheme val="minor"/>
      </rPr>
      <t>Les justificatifs appropriés doivent être à votre disposition dans le dossier de demande d'aide . En cas d'absence des justificatifs, vous devrez écarter les montants concernés.</t>
    </r>
  </si>
  <si>
    <r>
      <rPr>
        <b/>
        <sz val="12"/>
        <color rgb="FFFF0000"/>
        <rFont val="Calibri"/>
        <family val="2"/>
        <scheme val="minor"/>
      </rPr>
      <t xml:space="preserve"> Sur cette opération, deux types d'action (« Transhumance des ruches » et "Prise en compte des zones à fort potentiel écologique") et un seul poste de dépense (« Surcoût changement de pratiques ») sont éligibles. </t>
    </r>
    <r>
      <rPr>
        <b/>
        <sz val="12"/>
        <color theme="1"/>
        <rFont val="Calibri"/>
        <family val="2"/>
        <scheme val="minor"/>
      </rPr>
      <t xml:space="preserve">
</t>
    </r>
  </si>
  <si>
    <t>ONGLET SYNTHÈSE INSTRUCTEUR</t>
  </si>
  <si>
    <r>
      <t xml:space="preserve">Cet onglet est à remplir une fois toutes les dépenses prévisionnelles renseignées
</t>
    </r>
    <r>
      <rPr>
        <sz val="14"/>
        <color theme="1"/>
        <rFont val="Calibri"/>
        <family val="2"/>
        <scheme val="minor"/>
      </rPr>
      <t>Il est complété automatiquement à partir des informations saisies dans les autres onglets (une fois les types d'action renseignés) :
- vérifier les montants groupés par type d'action ;
- vérifier que les points de contrôles ont été appliqués correctement ; 
- reporter dans EUROPAC les conclusions de l'instruction ; 
- enregistrer le présent document, puis le verser dans EUROPAC dans l'onglet "Instruction".</t>
    </r>
  </si>
  <si>
    <t>ANNEXE FINANCIÈRE À LA DÉCISION JURIDIQUE</t>
  </si>
  <si>
    <t xml:space="preserve">Cette feuille reprend sous la forme de synthèse le plan de financement de l'instruction de la demande d'aide. C'est ici qu'il conviendra de renseigner dans la décision juridique les montants des aides. Cette feuille de calcul sera aussi le support de référence en cas d'avenant. </t>
  </si>
  <si>
    <t>Présentation des types d'actions et des postes de dépenses pour le dispositif 70.29</t>
  </si>
  <si>
    <r>
      <rPr>
        <b/>
        <sz val="14"/>
        <color rgb="FFFFC000"/>
        <rFont val="Calibri"/>
        <family val="2"/>
        <scheme val="minor"/>
      </rPr>
      <t xml:space="preserve">Pour information : </t>
    </r>
    <r>
      <rPr>
        <b/>
        <sz val="14"/>
        <color theme="0"/>
        <rFont val="Calibri"/>
        <family val="2"/>
        <scheme val="minor"/>
      </rPr>
      <t xml:space="preserve"> MODALITÉS DE FINANCEMENT SUR CETTE INTERVENTION</t>
    </r>
  </si>
  <si>
    <t>Type d'action</t>
  </si>
  <si>
    <t>Onglet 
(Poste de dépense)</t>
  </si>
  <si>
    <t>Modalités de prise en compte</t>
  </si>
  <si>
    <t>Postes de dépenses et types d'actions pour le dispositif 70.29</t>
  </si>
  <si>
    <t>Transhumance des ruches</t>
  </si>
  <si>
    <t>1 - Surcoût changement</t>
  </si>
  <si>
    <t>OCS</t>
  </si>
  <si>
    <t>Prise en compte des zones à fort potentiel écologique</t>
  </si>
  <si>
    <r>
      <rPr>
        <b/>
        <sz val="14"/>
        <color rgb="FFFFC000"/>
        <rFont val="Calibri"/>
        <family val="2"/>
        <scheme val="minor"/>
      </rPr>
      <t xml:space="preserve">PARTIE À COMPLÉTER  </t>
    </r>
    <r>
      <rPr>
        <b/>
        <sz val="14"/>
        <color theme="0"/>
        <rFont val="Calibri"/>
        <family val="2"/>
        <scheme val="minor"/>
      </rPr>
      <t xml:space="preserve">
Par le porteur</t>
    </r>
  </si>
  <si>
    <t>Exemple</t>
  </si>
  <si>
    <r>
      <rPr>
        <b/>
        <sz val="12"/>
        <color theme="9" tint="-0.499984740745262"/>
        <rFont val="Calibri"/>
        <family val="2"/>
        <scheme val="minor"/>
      </rPr>
      <t>Étape 1 :</t>
    </r>
    <r>
      <rPr>
        <b/>
        <sz val="12"/>
        <color theme="0"/>
        <rFont val="Calibri"/>
        <family val="2"/>
        <scheme val="minor"/>
      </rPr>
      <t xml:space="preserve"> </t>
    </r>
    <r>
      <rPr>
        <b/>
        <sz val="12"/>
        <rFont val="Calibri"/>
        <family val="2"/>
        <scheme val="minor"/>
      </rPr>
      <t>Saisir vos choix dans les cases blanches à l'aide des menus déroulants.</t>
    </r>
  </si>
  <si>
    <r>
      <rPr>
        <b/>
        <sz val="11"/>
        <color theme="9" tint="-0.499984740745262"/>
        <rFont val="Calibri"/>
        <family val="2"/>
        <scheme val="minor"/>
      </rPr>
      <t>Étape 2 :</t>
    </r>
    <r>
      <rPr>
        <b/>
        <sz val="11"/>
        <rFont val="Calibri"/>
        <family val="2"/>
        <scheme val="minor"/>
      </rPr>
      <t xml:space="preserve"> Sélectionnez le poste de dépense (onglet) associé</t>
    </r>
  </si>
  <si>
    <t>Cette colonne se complète automatiquement ar rapport aux modalités de prise en compte possibles.</t>
  </si>
  <si>
    <t xml:space="preserve">Partie à compléter par le porteur </t>
  </si>
  <si>
    <t xml:space="preserve"> Présentation du montant forfaitaire « Surcoût engendré par le changement de pratique »</t>
  </si>
  <si>
    <r>
      <rPr>
        <b/>
        <sz val="25"/>
        <color rgb="FFFFC000"/>
        <rFont val="Calibri"/>
        <family val="2"/>
        <scheme val="minor"/>
      </rPr>
      <t xml:space="preserve">ÉTAPE 1  </t>
    </r>
    <r>
      <rPr>
        <b/>
        <sz val="25"/>
        <color rgb="FFFFFFFF"/>
        <rFont val="Calibri"/>
        <family val="2"/>
        <scheme val="minor"/>
      </rPr>
      <t xml:space="preserve">: REPORT DES INFORMATIONS PRÉSENTES SUR EUROPAC
</t>
    </r>
    <r>
      <rPr>
        <b/>
        <sz val="15"/>
        <color rgb="FFFFFFFF"/>
        <rFont val="Calibri"/>
        <family val="2"/>
        <scheme val="minor"/>
      </rPr>
      <t>1 ligne = 1 type d'action</t>
    </r>
  </si>
  <si>
    <t xml:space="preserve">CALCULS AUTOMATIQUES DE L'AIDE </t>
  </si>
  <si>
    <r>
      <rPr>
        <b/>
        <sz val="25"/>
        <color rgb="FFFFC000"/>
        <rFont val="Calibri"/>
        <family val="2"/>
        <scheme val="minor"/>
      </rPr>
      <t xml:space="preserve">ÉTAPE 2 </t>
    </r>
    <r>
      <rPr>
        <b/>
        <sz val="25"/>
        <color theme="0"/>
        <rFont val="Calibri"/>
        <family val="2"/>
        <scheme val="minor"/>
      </rPr>
      <t>: INSTRUCTION DES  PIÈCES JUSTIFICATIVES</t>
    </r>
  </si>
  <si>
    <r>
      <rPr>
        <b/>
        <sz val="25"/>
        <color rgb="FFFFC000"/>
        <rFont val="Calibri"/>
        <family val="2"/>
        <scheme val="minor"/>
      </rPr>
      <t xml:space="preserve">ÉTAPE 3 </t>
    </r>
    <r>
      <rPr>
        <b/>
        <sz val="25"/>
        <color theme="0"/>
        <rFont val="Calibri"/>
        <family val="2"/>
        <scheme val="minor"/>
      </rPr>
      <t>: Instruction</t>
    </r>
  </si>
  <si>
    <t>Nombre de colonies engagées déclarées par le porteur</t>
  </si>
  <si>
    <t>Nombre d'emplacements engagés déclarées par le porteur</t>
  </si>
  <si>
    <t>Nombre d'emplacements placés dans une zone intéressante au titre de la biodiversité</t>
  </si>
  <si>
    <t>Montant éligible total de l'aide</t>
  </si>
  <si>
    <t>Présence du registre d'élevage</t>
  </si>
  <si>
    <t>Présence d'une preuve de déclaration des colonies</t>
  </si>
  <si>
    <t>Nombre de colonies engagées instruites</t>
  </si>
  <si>
    <t>Nombre d'emplacements engagés instuits</t>
  </si>
  <si>
    <t>Contrôles bloquants</t>
  </si>
  <si>
    <t>Commentaire instructeur</t>
  </si>
  <si>
    <t>Montant écarté</t>
  </si>
  <si>
    <t>(nombre entier)</t>
  </si>
  <si>
    <t>(notamment les Zones Naturelles d'Intérêt Écologique Faunistique et 
Floristique (ZNIEFF), la réserve du Grand Cul de Sac Marin, les zones 
bénéficiant d'un Arrêté de Protection de Biotope (APB), les Sites Classés et 
Inscrits, la Forêt Domaniale du Littoral, la Forêt Départementale, la Forêt Sèche)</t>
  </si>
  <si>
    <t>(saisie automatique)</t>
  </si>
  <si>
    <t>(Contenant à minima les informations suivantes :
- Description de l’emplacement (commune, lieu-dit le cas échéant, situé ou non sur une zone intéressante au titre de la biodiversité) ;
- Nombre de colonies par emplacement ;
- Date d’implantation de la colonie ;
- Date de déplacement de la colonie)</t>
  </si>
  <si>
    <t>(Récépissé de déclaration de détention et d’emplacement des colonies de l'année en cours/Récépissé de déclaration modificative ou nouvelle déclaration de détention et d’emplacement des colonies)</t>
  </si>
  <si>
    <t>(nombre entier, report automatique à corriger le cas échéant)</t>
  </si>
  <si>
    <t>(Rentrer un éventuel commentaire)</t>
  </si>
  <si>
    <t>Oui</t>
  </si>
  <si>
    <t>NA</t>
  </si>
  <si>
    <t>Total</t>
  </si>
  <si>
    <r>
      <t xml:space="preserve">Partie réservée à l'administration - Récapitulatif des dépenses de l'opération retenues à l'instruction
</t>
    </r>
    <r>
      <rPr>
        <sz val="11"/>
        <rFont val="Calibri (Corps)"/>
      </rPr>
      <t>Saisies automatiques à corriger selon les modalités d'instruction</t>
    </r>
  </si>
  <si>
    <t>1. Points d'éligibilités de l'intervention (message automatique)</t>
  </si>
  <si>
    <t>2. Synthèse des montants éligibles retenus et leur financement</t>
  </si>
  <si>
    <t>3. Calculs automatiques de l'aide FEADER</t>
  </si>
  <si>
    <r>
      <t xml:space="preserve">Le nombre minimum de colonies engagées est-il respecté ? (minimum 60 colonies) </t>
    </r>
    <r>
      <rPr>
        <b/>
        <sz val="11"/>
        <color rgb="FFFF0000"/>
        <rFont val="Calibri (Corps)"/>
      </rPr>
      <t xml:space="preserve">Ceci est une condition d'éligibilité du projet. </t>
    </r>
  </si>
  <si>
    <t>Montants</t>
  </si>
  <si>
    <t>Dépenses éligiles retenues</t>
  </si>
  <si>
    <t>Dépenses écartées</t>
  </si>
  <si>
    <t>Dépenses retenues par l'instructeur</t>
  </si>
  <si>
    <t>TAP réglementaire du type d'action/TMAP</t>
  </si>
  <si>
    <t>Montant d'aide publique</t>
  </si>
  <si>
    <t>Taux de FEADER dans le TAP/TMAP</t>
  </si>
  <si>
    <t>Montant d'aide FEADER retenu</t>
  </si>
  <si>
    <t>Montant part régionale à solliciter</t>
  </si>
  <si>
    <t>Montant autocontribution</t>
  </si>
  <si>
    <t>Commentaires</t>
  </si>
  <si>
    <t xml:space="preserve">Le nombre minimum d'emplacement engagés est-il respecté ? </t>
  </si>
  <si>
    <t>Montant forfaitaire</t>
  </si>
  <si>
    <t>Calcul automatique</t>
  </si>
  <si>
    <t>Le TMAP est de 100 % et l'intervention n'est pas soumise à la règlementation des aides d'Etat</t>
  </si>
  <si>
    <t>15% du montant du forfait présenté</t>
  </si>
  <si>
    <t xml:space="preserve">Le nombre d'emplacements placés dans une zone à fort potentiel écologique est-il respecté ? </t>
  </si>
  <si>
    <t>Dont montant FEADER sollicité</t>
  </si>
  <si>
    <t>Dont montant d'aide régionale sollicitée</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</si>
  <si>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</si>
  <si>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</si>
  <si>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</si>
  <si>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</si>
  <si>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</si>
  <si>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</si>
  <si>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</si>
  <si>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</si>
  <si>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Synthèse des dépenses </t>
  </si>
  <si>
    <t>2. Synthèse des ressources instruites</t>
  </si>
  <si>
    <t>Par poste de dépense</t>
  </si>
  <si>
    <t>Taux d'aide publique</t>
  </si>
  <si>
    <t>OCS - Surcoût changement</t>
  </si>
  <si>
    <t>Par type d'action</t>
  </si>
  <si>
    <t>dont FEADER</t>
  </si>
  <si>
    <t>dont Contrepartie nationale (Région)</t>
  </si>
  <si>
    <t>Montant total apport bénéficiaire y compris les contributions en nature</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</si>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</sst>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quot;€&quot;;\-#,##0.00\ &quot;€&quot;"/>
    <numFmt numFmtId="165" formatCode="_-* #,##0.00\ &quot;€&quot;_-;\-* #,##0.00\ &quot;€&quot;_-;_-* &quot;-&quot;??\ &quot;€&quot;_-;_-@_-"/>
    <numFmt numFmtId="166" formatCode="#,##0.00\ &quot;€&quot;_);[Red]\(#,##0.00\ &quot;€&quot;\)"/>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s>
  <fonts count="88">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sz val="8"/>
      <name val="Calibri"/>
      <family val="2"/>
      <scheme val="minor"/>
    </font>
    <font>
      <sz val="11"/>
      <color rgb="FF0070C0"/>
      <name val="Calibri"/>
      <family val="2"/>
      <scheme val="minor"/>
    </font>
    <font>
      <b/>
      <sz val="14"/>
      <color theme="1"/>
      <name val="Calibri"/>
      <family val="2"/>
      <scheme val="minor"/>
    </font>
    <font>
      <sz val="14"/>
      <color theme="1"/>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sz val="11"/>
      <name val="Calibri"/>
      <family val="2"/>
      <scheme val="minor"/>
    </font>
    <font>
      <b/>
      <sz val="2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b/>
      <sz val="25"/>
      <color theme="1"/>
      <name val="Calibri"/>
      <family val="2"/>
      <scheme val="minor"/>
    </font>
    <font>
      <b/>
      <sz val="25"/>
      <color theme="0"/>
      <name val="Calibri"/>
      <family val="2"/>
      <scheme val="minor"/>
    </font>
    <font>
      <b/>
      <sz val="18"/>
      <name val="Calibri"/>
      <family val="2"/>
      <scheme val="minor"/>
    </font>
    <font>
      <b/>
      <sz val="22"/>
      <color theme="0"/>
      <name val="Calibri"/>
      <family val="2"/>
      <scheme val="minor"/>
    </font>
    <font>
      <b/>
      <sz val="26"/>
      <color theme="0"/>
      <name val="Calibri"/>
      <family val="2"/>
      <scheme val="minor"/>
    </font>
    <font>
      <sz val="16"/>
      <name val="Calibri"/>
      <family val="2"/>
      <scheme val="minor"/>
    </font>
    <font>
      <i/>
      <sz val="16"/>
      <color theme="1"/>
      <name val="Calibri"/>
      <family val="2"/>
      <scheme val="minor"/>
    </font>
    <font>
      <b/>
      <sz val="14"/>
      <color theme="0"/>
      <name val="Calibri"/>
      <family val="2"/>
      <scheme val="minor"/>
    </font>
    <font>
      <b/>
      <sz val="14"/>
      <color rgb="FFFFC000"/>
      <name val="Calibri"/>
      <family val="2"/>
      <scheme val="minor"/>
    </font>
    <font>
      <sz val="12"/>
      <name val="Calibri"/>
      <family val="2"/>
      <scheme val="minor"/>
    </font>
    <font>
      <b/>
      <sz val="11"/>
      <color theme="0"/>
      <name val="Calibri"/>
      <family val="2"/>
      <scheme val="minor"/>
    </font>
    <font>
      <b/>
      <sz val="11"/>
      <color rgb="FF0070C0"/>
      <name val="Calibri"/>
      <family val="2"/>
      <scheme val="minor"/>
    </font>
    <font>
      <b/>
      <sz val="12"/>
      <name val="Calibri"/>
      <family val="2"/>
      <scheme val="minor"/>
    </font>
    <font>
      <b/>
      <sz val="12"/>
      <color rgb="FFFF0000"/>
      <name val="Calibri"/>
      <family val="2"/>
      <scheme val="minor"/>
    </font>
    <font>
      <b/>
      <sz val="12"/>
      <color theme="0"/>
      <name val="Calibri"/>
      <family val="2"/>
      <scheme val="minor"/>
    </font>
    <font>
      <b/>
      <sz val="12"/>
      <color theme="9" tint="-0.499984740745262"/>
      <name val="Calibri"/>
      <family val="2"/>
      <scheme val="minor"/>
    </font>
    <font>
      <b/>
      <sz val="11"/>
      <color theme="9" tint="-0.499984740745262"/>
      <name val="Calibri"/>
      <family val="2"/>
      <scheme val="minor"/>
    </font>
    <font>
      <sz val="9"/>
      <color rgb="FF000000"/>
      <name val="Tahoma"/>
      <family val="2"/>
    </font>
    <font>
      <i/>
      <sz val="11"/>
      <name val="Calibri"/>
      <family val="2"/>
      <scheme val="minor"/>
    </font>
    <font>
      <b/>
      <sz val="20"/>
      <color theme="1"/>
      <name val="Calibri"/>
      <family val="2"/>
      <scheme val="minor"/>
    </font>
    <font>
      <b/>
      <sz val="25"/>
      <name val="Calibri"/>
      <family val="2"/>
      <scheme val="minor"/>
    </font>
    <font>
      <b/>
      <i/>
      <sz val="11"/>
      <name val="Calibri"/>
      <family val="2"/>
      <scheme val="minor"/>
    </font>
    <font>
      <b/>
      <sz val="25"/>
      <color rgb="FFFFC000"/>
      <name val="Calibri"/>
      <family val="2"/>
      <scheme val="minor"/>
    </font>
    <font>
      <i/>
      <sz val="16"/>
      <color rgb="FF000000"/>
      <name val="Calibri"/>
      <family val="2"/>
      <scheme val="minor"/>
    </font>
    <font>
      <b/>
      <sz val="25"/>
      <color rgb="FFFFFFFF"/>
      <name val="Calibri"/>
      <family val="2"/>
      <scheme val="minor"/>
    </font>
    <font>
      <b/>
      <sz val="15"/>
      <color rgb="FFFFFFFF"/>
      <name val="Calibri"/>
      <family val="2"/>
      <scheme val="minor"/>
    </font>
    <font>
      <sz val="11"/>
      <color theme="1"/>
      <name val="Calibri (Corps)"/>
    </font>
    <font>
      <b/>
      <sz val="11"/>
      <name val="Calibri (Corps)"/>
    </font>
    <font>
      <sz val="11"/>
      <name val="Calibri (Corps)"/>
    </font>
    <font>
      <b/>
      <sz val="11"/>
      <color theme="1"/>
      <name val="Calibri (Corps)"/>
    </font>
    <font>
      <b/>
      <sz val="11"/>
      <color rgb="FFFF0000"/>
      <name val="Calibri (Corps)"/>
    </font>
    <font>
      <u/>
      <sz val="11"/>
      <color theme="10"/>
      <name val="Calibri (Corps)"/>
    </font>
    <font>
      <b/>
      <sz val="11"/>
      <color rgb="FF000000"/>
      <name val="Calibri (Corps)"/>
    </font>
    <font>
      <sz val="11"/>
      <color rgb="FF000000"/>
      <name val="Calibri (Corps)"/>
    </font>
    <font>
      <b/>
      <i/>
      <sz val="11"/>
      <color rgb="FF000000"/>
      <name val="Calibri (Corps)"/>
    </font>
    <font>
      <b/>
      <sz val="11"/>
      <color theme="0"/>
      <name val="Calibri (Corps)"/>
    </font>
  </fonts>
  <fills count="48">
    <fill>
      <patternFill patternType="none"/>
    </fill>
    <fill>
      <patternFill patternType="gray125"/>
    </fill>
    <fill>
      <patternFill patternType="solid">
        <fgColor theme="0" tint="-0.249977111117893"/>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rgb="FFFFFF00"/>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theme="9"/>
        <bgColor indexed="64"/>
      </patternFill>
    </fill>
    <fill>
      <patternFill patternType="solid">
        <fgColor rgb="FFF2F2F2"/>
        <bgColor rgb="FF000000"/>
      </patternFill>
    </fill>
    <fill>
      <patternFill patternType="solid">
        <fgColor rgb="FF5FAF7A"/>
        <bgColor indexed="64"/>
      </patternFill>
    </fill>
    <fill>
      <patternFill patternType="solid">
        <fgColor theme="6" tint="0.59999389629810485"/>
        <bgColor indexed="64"/>
      </patternFill>
    </fill>
    <fill>
      <patternFill patternType="solid">
        <fgColor rgb="FFF5903D"/>
        <bgColor indexed="64"/>
      </patternFill>
    </fill>
    <fill>
      <patternFill patternType="solid">
        <fgColor rgb="FFF2F2F2"/>
        <bgColor rgb="FFF2F2F2"/>
      </patternFill>
    </fill>
    <fill>
      <patternFill patternType="solid">
        <fgColor rgb="FFDCE6F1"/>
        <bgColor rgb="FFDCE6F1"/>
      </patternFill>
    </fill>
    <fill>
      <patternFill patternType="solid">
        <fgColor rgb="FFFDE9D9"/>
        <bgColor rgb="FFFDE9D9"/>
      </patternFill>
    </fill>
    <fill>
      <patternFill patternType="solid">
        <fgColor rgb="FFFABF8F"/>
        <bgColor rgb="FFFABF8F"/>
      </patternFill>
    </fill>
    <fill>
      <patternFill patternType="solid">
        <fgColor theme="4" tint="0.79998168889431442"/>
        <bgColor rgb="FFFDE9D9"/>
      </patternFill>
    </fill>
    <fill>
      <patternFill patternType="solid">
        <fgColor theme="0" tint="-0.14999847407452621"/>
        <bgColor rgb="FFDCE6F1"/>
      </patternFill>
    </fill>
    <fill>
      <patternFill patternType="solid">
        <fgColor theme="9" tint="0.79998168889431442"/>
        <bgColor rgb="FFBFBFBF"/>
      </patternFill>
    </fill>
    <fill>
      <patternFill patternType="solid">
        <fgColor rgb="FFFABF8F"/>
        <bgColor rgb="FF000000"/>
      </patternFill>
    </fill>
    <fill>
      <patternFill patternType="solid">
        <fgColor rgb="FFD9D9D9"/>
        <bgColor rgb="FF000000"/>
      </patternFill>
    </fill>
    <fill>
      <patternFill patternType="solid">
        <fgColor rgb="FFDCE6F1"/>
        <bgColor rgb="FF000000"/>
      </patternFill>
    </fill>
    <fill>
      <patternFill patternType="solid">
        <fgColor rgb="FFBFBFBF"/>
        <bgColor rgb="FF000000"/>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medium">
        <color indexed="64"/>
      </left>
      <right/>
      <top style="medium">
        <color theme="1"/>
      </top>
      <bottom style="medium">
        <color theme="1"/>
      </bottom>
      <diagonal/>
    </border>
    <border>
      <left/>
      <right style="medium">
        <color indexed="64"/>
      </right>
      <top style="medium">
        <color theme="1"/>
      </top>
      <bottom style="medium">
        <color theme="1"/>
      </bottom>
      <diagonal/>
    </border>
    <border>
      <left style="thin">
        <color theme="1"/>
      </left>
      <right style="medium">
        <color indexed="64"/>
      </right>
      <top style="medium">
        <color theme="1"/>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s>
  <cellStyleXfs count="102">
    <xf numFmtId="0" fontId="0" fillId="0" borderId="0"/>
    <xf numFmtId="9" fontId="3" fillId="0" borderId="0" applyFont="0" applyFill="0" applyBorder="0" applyAlignment="0" applyProtection="0"/>
    <xf numFmtId="0" fontId="5" fillId="0" borderId="0"/>
    <xf numFmtId="165" fontId="6" fillId="0" borderId="0" applyFill="0" applyBorder="0" applyAlignment="0" applyProtection="0"/>
    <xf numFmtId="0" fontId="6" fillId="0" borderId="0"/>
    <xf numFmtId="0" fontId="7" fillId="4" borderId="0" applyBorder="0" applyAlignment="0" applyProtection="0"/>
    <xf numFmtId="0" fontId="8" fillId="0" borderId="0" applyNumberFormat="0" applyFill="0" applyBorder="0" applyAlignment="0" applyProtection="0"/>
    <xf numFmtId="165" fontId="6" fillId="0" borderId="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0" fontId="21" fillId="0" borderId="0"/>
    <xf numFmtId="0" fontId="21" fillId="0" borderId="28"/>
    <xf numFmtId="0" fontId="21" fillId="12" borderId="0"/>
    <xf numFmtId="0" fontId="22" fillId="13" borderId="0"/>
    <xf numFmtId="0" fontId="21" fillId="14" borderId="0"/>
    <xf numFmtId="0" fontId="23" fillId="15" borderId="0"/>
    <xf numFmtId="0" fontId="24" fillId="12" borderId="0"/>
    <xf numFmtId="0" fontId="21" fillId="16" borderId="0"/>
    <xf numFmtId="0" fontId="21" fillId="0" borderId="28"/>
    <xf numFmtId="0" fontId="21" fillId="0" borderId="0"/>
    <xf numFmtId="0" fontId="21" fillId="0" borderId="0"/>
    <xf numFmtId="0" fontId="21" fillId="0" borderId="0"/>
    <xf numFmtId="0" fontId="21" fillId="17" borderId="28"/>
    <xf numFmtId="0" fontId="21" fillId="0" borderId="0"/>
    <xf numFmtId="0" fontId="21" fillId="18" borderId="28"/>
    <xf numFmtId="0" fontId="21" fillId="19"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18" borderId="28"/>
    <xf numFmtId="170" fontId="25" fillId="0" borderId="0"/>
    <xf numFmtId="9" fontId="21" fillId="0" borderId="0"/>
    <xf numFmtId="0" fontId="26" fillId="12" borderId="0"/>
    <xf numFmtId="0" fontId="27" fillId="12" borderId="0"/>
    <xf numFmtId="0" fontId="21" fillId="0" borderId="0"/>
    <xf numFmtId="0" fontId="21" fillId="0" borderId="0"/>
    <xf numFmtId="0" fontId="21" fillId="0" borderId="0"/>
    <xf numFmtId="0" fontId="21" fillId="0" borderId="0"/>
    <xf numFmtId="0" fontId="21" fillId="17" borderId="28"/>
    <xf numFmtId="0" fontId="21" fillId="0" borderId="0"/>
    <xf numFmtId="0" fontId="21" fillId="0" borderId="0"/>
    <xf numFmtId="0" fontId="21" fillId="19" borderId="28"/>
    <xf numFmtId="0" fontId="21" fillId="0" borderId="0"/>
    <xf numFmtId="169" fontId="21" fillId="12" borderId="28">
      <protection locked="0"/>
    </xf>
    <xf numFmtId="0" fontId="28" fillId="12" borderId="0"/>
    <xf numFmtId="0" fontId="29" fillId="12" borderId="0"/>
    <xf numFmtId="0" fontId="30" fillId="0" borderId="0">
      <alignment horizontal="center"/>
    </xf>
    <xf numFmtId="0" fontId="30" fillId="0" borderId="0">
      <alignment horizontal="center" textRotation="90"/>
    </xf>
    <xf numFmtId="0" fontId="21" fillId="0" borderId="0"/>
    <xf numFmtId="0" fontId="31" fillId="0" borderId="0"/>
    <xf numFmtId="0" fontId="32" fillId="0" borderId="0"/>
    <xf numFmtId="0" fontId="22" fillId="13" borderId="29"/>
    <xf numFmtId="0" fontId="33" fillId="0" borderId="0"/>
    <xf numFmtId="171" fontId="34" fillId="0" borderId="0"/>
    <xf numFmtId="0" fontId="35" fillId="0" borderId="0"/>
    <xf numFmtId="0" fontId="22" fillId="0" borderId="29"/>
    <xf numFmtId="0" fontId="25" fillId="0" borderId="0"/>
    <xf numFmtId="0" fontId="21" fillId="0" borderId="0"/>
    <xf numFmtId="0" fontId="21" fillId="0" borderId="0"/>
    <xf numFmtId="0" fontId="36"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5" fillId="0" borderId="0"/>
    <xf numFmtId="0" fontId="27" fillId="12" borderId="0"/>
    <xf numFmtId="0" fontId="32" fillId="12" borderId="0"/>
    <xf numFmtId="0" fontId="37" fillId="0" borderId="0"/>
    <xf numFmtId="169" fontId="37" fillId="0" borderId="0"/>
    <xf numFmtId="0" fontId="38" fillId="12" borderId="0"/>
    <xf numFmtId="0" fontId="39" fillId="0" borderId="0"/>
    <xf numFmtId="0" fontId="21" fillId="0" borderId="0"/>
    <xf numFmtId="0" fontId="21" fillId="20" borderId="0"/>
    <xf numFmtId="0" fontId="21" fillId="21" borderId="0"/>
    <xf numFmtId="0" fontId="21" fillId="22" borderId="0"/>
    <xf numFmtId="0" fontId="21" fillId="23" borderId="0"/>
    <xf numFmtId="0" fontId="21" fillId="24" borderId="0"/>
    <xf numFmtId="0" fontId="21" fillId="13" borderId="29"/>
    <xf numFmtId="0" fontId="21" fillId="0" borderId="0"/>
    <xf numFmtId="0" fontId="21" fillId="17" borderId="28">
      <alignment horizontal="center" vertical="center"/>
    </xf>
    <xf numFmtId="0" fontId="40" fillId="16" borderId="30"/>
    <xf numFmtId="0" fontId="40" fillId="16" borderId="31"/>
    <xf numFmtId="0" fontId="22" fillId="13" borderId="32"/>
    <xf numFmtId="0" fontId="21" fillId="0" borderId="0"/>
    <xf numFmtId="0" fontId="21" fillId="0" borderId="0"/>
    <xf numFmtId="0" fontId="21" fillId="0" borderId="0"/>
    <xf numFmtId="165" fontId="3" fillId="0" borderId="0" applyFont="0" applyFill="0" applyBorder="0" applyAlignment="0" applyProtection="0"/>
  </cellStyleXfs>
  <cellXfs count="351">
    <xf numFmtId="0" fontId="0" fillId="0" borderId="0" xfId="0"/>
    <xf numFmtId="0" fontId="0" fillId="0" borderId="6" xfId="0" applyBorder="1" applyAlignment="1">
      <alignment vertical="center"/>
    </xf>
    <xf numFmtId="0" fontId="0" fillId="0" borderId="18" xfId="0" applyBorder="1" applyAlignment="1">
      <alignment vertical="center"/>
    </xf>
    <xf numFmtId="0" fontId="0" fillId="0" borderId="0" xfId="0" applyAlignment="1">
      <alignment vertical="center"/>
    </xf>
    <xf numFmtId="0" fontId="0" fillId="0" borderId="19" xfId="0" applyBorder="1" applyAlignment="1">
      <alignment vertical="center"/>
    </xf>
    <xf numFmtId="0" fontId="13" fillId="0" borderId="7" xfId="0" applyFont="1" applyBorder="1" applyAlignment="1">
      <alignment vertical="center"/>
    </xf>
    <xf numFmtId="0" fontId="13" fillId="0" borderId="0" xfId="0" applyFont="1" applyAlignment="1">
      <alignment vertical="center"/>
    </xf>
    <xf numFmtId="0" fontId="13" fillId="0" borderId="0" xfId="0" applyFont="1" applyAlignment="1">
      <alignment horizontal="center" vertical="center"/>
    </xf>
    <xf numFmtId="0" fontId="13" fillId="0" borderId="19" xfId="0" applyFont="1" applyBorder="1" applyAlignment="1">
      <alignment vertical="center"/>
    </xf>
    <xf numFmtId="0" fontId="14" fillId="0" borderId="0" xfId="0" applyFont="1" applyAlignment="1">
      <alignment horizontal="center" vertical="center"/>
    </xf>
    <xf numFmtId="0" fontId="14" fillId="0" borderId="19" xfId="0" applyFont="1" applyBorder="1" applyAlignment="1">
      <alignment horizontal="center" vertical="center"/>
    </xf>
    <xf numFmtId="0" fontId="44" fillId="0" borderId="0" xfId="0" applyFont="1" applyAlignment="1">
      <alignment horizontal="left" vertical="center" wrapText="1"/>
    </xf>
    <xf numFmtId="0" fontId="45" fillId="0" borderId="0" xfId="0" applyFont="1" applyAlignment="1">
      <alignment horizontal="center" vertical="center" wrapText="1"/>
    </xf>
    <xf numFmtId="0" fontId="19" fillId="0" borderId="0" xfId="0" applyFont="1" applyAlignment="1">
      <alignment horizontal="left" vertical="center" wrapText="1"/>
    </xf>
    <xf numFmtId="0" fontId="0" fillId="0" borderId="0" xfId="0" applyAlignment="1">
      <alignment vertical="center" wrapText="1"/>
    </xf>
    <xf numFmtId="0" fontId="47" fillId="0" borderId="0" xfId="0" applyFont="1" applyAlignment="1">
      <alignment horizontal="center" vertical="center" wrapText="1"/>
    </xf>
    <xf numFmtId="0" fontId="48" fillId="0" borderId="51" xfId="0" applyFont="1" applyBorder="1" applyAlignment="1">
      <alignment vertical="center" wrapText="1"/>
    </xf>
    <xf numFmtId="0" fontId="48" fillId="0" borderId="0" xfId="0" applyFont="1" applyAlignment="1">
      <alignment vertical="center" wrapText="1"/>
    </xf>
    <xf numFmtId="0" fontId="48" fillId="0" borderId="52" xfId="0" applyFont="1" applyBorder="1" applyAlignment="1">
      <alignment vertical="center" wrapText="1"/>
    </xf>
    <xf numFmtId="9" fontId="45" fillId="0" borderId="0" xfId="1" applyFont="1" applyAlignment="1">
      <alignment horizontal="center" vertical="center" wrapText="1"/>
    </xf>
    <xf numFmtId="9" fontId="0" fillId="0" borderId="0" xfId="1" applyFont="1" applyAlignment="1">
      <alignment vertical="center" wrapText="1"/>
    </xf>
    <xf numFmtId="9" fontId="47" fillId="0" borderId="0" xfId="1" applyFont="1" applyAlignment="1">
      <alignment horizontal="center" vertical="center" wrapText="1"/>
    </xf>
    <xf numFmtId="9" fontId="48" fillId="0" borderId="0" xfId="1" applyFont="1" applyAlignment="1">
      <alignment vertical="center" wrapText="1"/>
    </xf>
    <xf numFmtId="9" fontId="0" fillId="0" borderId="0" xfId="1" applyFont="1"/>
    <xf numFmtId="0" fontId="0" fillId="5" borderId="0" xfId="0" applyFill="1" applyAlignment="1">
      <alignment vertical="center" wrapText="1"/>
    </xf>
    <xf numFmtId="0" fontId="18" fillId="5" borderId="0" xfId="0" applyFont="1" applyFill="1" applyAlignment="1">
      <alignment horizontal="center" vertical="center" wrapText="1"/>
    </xf>
    <xf numFmtId="9" fontId="18" fillId="5" borderId="0" xfId="1" applyFont="1" applyFill="1" applyBorder="1" applyAlignment="1">
      <alignment horizontal="center" vertical="center" wrapText="1"/>
    </xf>
    <xf numFmtId="0" fontId="12" fillId="5" borderId="0" xfId="0" applyFont="1" applyFill="1" applyAlignment="1">
      <alignment horizontal="center" vertical="center" wrapText="1"/>
    </xf>
    <xf numFmtId="9" fontId="0" fillId="5" borderId="0" xfId="1" applyFont="1" applyFill="1" applyBorder="1" applyAlignment="1">
      <alignment vertical="center" wrapText="1"/>
    </xf>
    <xf numFmtId="168" fontId="12" fillId="5" borderId="0" xfId="101" applyNumberFormat="1" applyFont="1" applyFill="1" applyBorder="1" applyAlignment="1">
      <alignment horizontal="center" vertical="center" wrapText="1"/>
    </xf>
    <xf numFmtId="0" fontId="12" fillId="5" borderId="0" xfId="0" applyFont="1" applyFill="1" applyAlignment="1">
      <alignment vertical="center" wrapText="1"/>
    </xf>
    <xf numFmtId="0" fontId="18" fillId="5" borderId="0" xfId="0" applyFont="1" applyFill="1" applyAlignment="1">
      <alignment vertical="center" wrapText="1"/>
    </xf>
    <xf numFmtId="9" fontId="18" fillId="5" borderId="0" xfId="1" applyFont="1" applyFill="1" applyBorder="1" applyAlignment="1">
      <alignment vertical="center" wrapText="1"/>
    </xf>
    <xf numFmtId="0" fontId="50" fillId="5" borderId="0" xfId="0" applyFont="1" applyFill="1" applyAlignment="1">
      <alignment horizontal="center" vertical="center" wrapText="1"/>
    </xf>
    <xf numFmtId="168" fontId="50" fillId="5" borderId="0" xfId="101" applyNumberFormat="1" applyFont="1" applyFill="1" applyBorder="1" applyAlignment="1">
      <alignment horizontal="center" vertical="center" wrapText="1"/>
    </xf>
    <xf numFmtId="168" fontId="50" fillId="5" borderId="0" xfId="0" applyNumberFormat="1" applyFont="1" applyFill="1" applyAlignment="1">
      <alignment horizontal="center" vertical="center" wrapText="1"/>
    </xf>
    <xf numFmtId="168" fontId="19" fillId="5" borderId="0" xfId="101" applyNumberFormat="1" applyFont="1" applyFill="1" applyBorder="1" applyAlignment="1">
      <alignment horizontal="center" vertical="center" wrapText="1"/>
    </xf>
    <xf numFmtId="0" fontId="0" fillId="5" borderId="0" xfId="0" applyFill="1"/>
    <xf numFmtId="9" fontId="0" fillId="5" borderId="0" xfId="1" applyFont="1" applyFill="1" applyBorder="1"/>
    <xf numFmtId="9" fontId="0" fillId="0" borderId="0" xfId="1" applyFont="1" applyBorder="1"/>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4" xfId="0" applyFont="1" applyBorder="1" applyAlignment="1">
      <alignment horizontal="center" vertical="center" wrapText="1"/>
    </xf>
    <xf numFmtId="0" fontId="54" fillId="0" borderId="20" xfId="0" applyFont="1" applyBorder="1" applyAlignment="1">
      <alignment vertical="center"/>
    </xf>
    <xf numFmtId="0" fontId="54" fillId="0" borderId="4" xfId="0" applyFont="1" applyBorder="1" applyAlignment="1">
      <alignment vertical="center"/>
    </xf>
    <xf numFmtId="0" fontId="0" fillId="5" borderId="0" xfId="0" applyFill="1" applyAlignment="1">
      <alignment vertical="center"/>
    </xf>
    <xf numFmtId="0" fontId="54" fillId="5" borderId="0" xfId="0" applyFont="1" applyFill="1" applyAlignment="1">
      <alignment vertical="center"/>
    </xf>
    <xf numFmtId="0" fontId="15" fillId="5" borderId="0" xfId="0" applyFont="1" applyFill="1" applyAlignment="1">
      <alignment horizontal="center" vertical="center" wrapText="1"/>
    </xf>
    <xf numFmtId="0" fontId="43" fillId="5" borderId="0" xfId="0" applyFont="1" applyFill="1" applyAlignment="1">
      <alignment horizontal="center" vertical="center" wrapText="1"/>
    </xf>
    <xf numFmtId="0" fontId="0" fillId="5" borderId="19" xfId="0" applyFill="1" applyBorder="1" applyAlignment="1">
      <alignment vertical="center"/>
    </xf>
    <xf numFmtId="0" fontId="17" fillId="5" borderId="0" xfId="0" applyFont="1" applyFill="1" applyAlignment="1">
      <alignment horizontal="left" vertical="top" wrapText="1"/>
    </xf>
    <xf numFmtId="0" fontId="17" fillId="5" borderId="0" xfId="0" applyFont="1" applyFill="1" applyAlignment="1">
      <alignment horizontal="left" vertical="top"/>
    </xf>
    <xf numFmtId="0" fontId="11" fillId="5" borderId="0" xfId="0" applyFont="1" applyFill="1" applyAlignment="1">
      <alignment horizontal="left" vertical="top" wrapText="1"/>
    </xf>
    <xf numFmtId="0" fontId="17" fillId="11" borderId="0" xfId="0" applyFont="1" applyFill="1" applyAlignment="1">
      <alignment horizontal="left" vertical="center" wrapText="1"/>
    </xf>
    <xf numFmtId="9" fontId="17" fillId="11" borderId="0" xfId="1" applyFont="1" applyFill="1" applyBorder="1" applyAlignment="1">
      <alignment horizontal="left" vertical="center" wrapText="1"/>
    </xf>
    <xf numFmtId="0" fontId="19" fillId="0" borderId="0" xfId="0" applyFont="1" applyAlignment="1">
      <alignment vertical="center" wrapText="1"/>
    </xf>
    <xf numFmtId="164" fontId="53" fillId="0" borderId="0" xfId="0" applyNumberFormat="1" applyFont="1" applyAlignment="1" applyProtection="1">
      <alignment vertical="center" wrapText="1"/>
      <protection hidden="1"/>
    </xf>
    <xf numFmtId="9" fontId="19" fillId="0" borderId="0" xfId="1" applyFont="1" applyFill="1" applyBorder="1" applyAlignment="1">
      <alignment vertical="center" wrapText="1"/>
    </xf>
    <xf numFmtId="168" fontId="19" fillId="0" borderId="0" xfId="0" applyNumberFormat="1" applyFont="1" applyAlignment="1">
      <alignment vertical="center" wrapText="1"/>
    </xf>
    <xf numFmtId="0" fontId="14" fillId="0" borderId="0" xfId="0" applyFont="1" applyAlignment="1">
      <alignment vertical="center" wrapText="1"/>
    </xf>
    <xf numFmtId="0" fontId="18" fillId="0" borderId="0" xfId="0" applyFont="1" applyAlignment="1">
      <alignment horizontal="center" vertical="center" wrapText="1"/>
    </xf>
    <xf numFmtId="0" fontId="41" fillId="0" borderId="0" xfId="0" applyFont="1" applyAlignment="1">
      <alignment horizontal="center" vertical="center" wrapText="1"/>
    </xf>
    <xf numFmtId="0" fontId="4" fillId="0" borderId="0" xfId="0" applyFont="1" applyAlignment="1">
      <alignment horizontal="center" vertical="center" wrapText="1"/>
    </xf>
    <xf numFmtId="164" fontId="60" fillId="0" borderId="0" xfId="0" applyNumberFormat="1" applyFont="1" applyAlignment="1" applyProtection="1">
      <alignment vertical="center" wrapText="1"/>
      <protection hidden="1"/>
    </xf>
    <xf numFmtId="164" fontId="59" fillId="0" borderId="0" xfId="0" applyNumberFormat="1" applyFont="1" applyAlignment="1" applyProtection="1">
      <alignment vertical="center" wrapText="1"/>
      <protection hidden="1"/>
    </xf>
    <xf numFmtId="0" fontId="10" fillId="0" borderId="0" xfId="0" applyFont="1" applyAlignment="1">
      <alignment vertical="center" wrapText="1"/>
    </xf>
    <xf numFmtId="0" fontId="41" fillId="5" borderId="0" xfId="0" applyFont="1" applyFill="1" applyAlignment="1">
      <alignment horizontal="center" vertical="center" wrapText="1"/>
    </xf>
    <xf numFmtId="0" fontId="4" fillId="7" borderId="16" xfId="0" applyFont="1" applyFill="1" applyBorder="1" applyAlignment="1">
      <alignment horizontal="center" vertical="center" wrapText="1"/>
    </xf>
    <xf numFmtId="0" fontId="4" fillId="7" borderId="42" xfId="0" applyFont="1" applyFill="1" applyBorder="1" applyAlignment="1">
      <alignment horizontal="center" vertical="center" wrapText="1"/>
    </xf>
    <xf numFmtId="0" fontId="4" fillId="7" borderId="17" xfId="0" applyFont="1" applyFill="1" applyBorder="1" applyAlignment="1">
      <alignment horizontal="center" vertical="center" wrapText="1"/>
    </xf>
    <xf numFmtId="0" fontId="41" fillId="9" borderId="22" xfId="0" applyFont="1" applyFill="1" applyBorder="1" applyAlignment="1">
      <alignment horizontal="center" vertical="center" wrapText="1"/>
    </xf>
    <xf numFmtId="164" fontId="62" fillId="30" borderId="10" xfId="0" applyNumberFormat="1" applyFont="1" applyFill="1" applyBorder="1" applyAlignment="1" applyProtection="1">
      <alignment horizontal="center" vertical="center" wrapText="1"/>
      <protection hidden="1"/>
    </xf>
    <xf numFmtId="0" fontId="2" fillId="5" borderId="0" xfId="0" applyFont="1" applyFill="1"/>
    <xf numFmtId="0" fontId="63" fillId="5" borderId="0" xfId="0" applyFont="1" applyFill="1" applyAlignment="1">
      <alignment vertical="center" wrapText="1"/>
    </xf>
    <xf numFmtId="0" fontId="11" fillId="5" borderId="0" xfId="0" applyFont="1" applyFill="1" applyAlignment="1">
      <alignment vertical="top" wrapText="1"/>
    </xf>
    <xf numFmtId="0" fontId="61" fillId="30" borderId="37" xfId="0" applyFont="1" applyFill="1" applyBorder="1" applyAlignment="1">
      <alignment horizontal="center" vertical="center" wrapText="1"/>
    </xf>
    <xf numFmtId="0" fontId="61" fillId="30" borderId="39" xfId="0" applyFont="1" applyFill="1" applyBorder="1" applyAlignment="1">
      <alignment horizontal="center" vertical="center" wrapText="1"/>
    </xf>
    <xf numFmtId="0" fontId="61" fillId="30" borderId="44" xfId="0" applyFont="1" applyFill="1" applyBorder="1" applyAlignment="1">
      <alignment horizontal="center" vertical="center" wrapText="1"/>
    </xf>
    <xf numFmtId="0" fontId="4" fillId="7" borderId="33" xfId="0" applyFont="1" applyFill="1" applyBorder="1" applyAlignment="1">
      <alignment horizontal="center" vertical="center" wrapText="1"/>
    </xf>
    <xf numFmtId="0" fontId="4" fillId="7" borderId="35" xfId="0" applyFont="1" applyFill="1" applyBorder="1" applyAlignment="1">
      <alignment horizontal="center" vertical="center" wrapText="1"/>
    </xf>
    <xf numFmtId="0" fontId="4" fillId="7" borderId="24" xfId="0" applyFont="1" applyFill="1" applyBorder="1" applyAlignment="1">
      <alignment horizontal="center" vertical="center" wrapText="1"/>
    </xf>
    <xf numFmtId="0" fontId="4" fillId="7" borderId="25" xfId="0" applyFont="1" applyFill="1" applyBorder="1" applyAlignment="1">
      <alignment horizontal="center" vertical="center" wrapText="1"/>
    </xf>
    <xf numFmtId="0" fontId="4" fillId="33" borderId="26" xfId="0" applyFont="1" applyFill="1" applyBorder="1" applyAlignment="1">
      <alignment horizontal="center" vertical="center"/>
    </xf>
    <xf numFmtId="164" fontId="66" fillId="30" borderId="10" xfId="0" applyNumberFormat="1" applyFont="1" applyFill="1" applyBorder="1" applyAlignment="1" applyProtection="1">
      <alignment horizontal="center" vertical="center" wrapText="1"/>
      <protection hidden="1"/>
    </xf>
    <xf numFmtId="164" fontId="41" fillId="30" borderId="10" xfId="0" applyNumberFormat="1" applyFont="1" applyFill="1" applyBorder="1" applyAlignment="1" applyProtection="1">
      <alignment horizontal="center" vertical="center" wrapText="1"/>
      <protection hidden="1"/>
    </xf>
    <xf numFmtId="0" fontId="4" fillId="3" borderId="35" xfId="0" applyFont="1" applyFill="1" applyBorder="1" applyAlignment="1">
      <alignment horizontal="center" vertical="center" wrapText="1"/>
    </xf>
    <xf numFmtId="0" fontId="58" fillId="0" borderId="0" xfId="0" applyFont="1" applyAlignment="1">
      <alignment horizontal="right" vertical="center" wrapText="1"/>
    </xf>
    <xf numFmtId="168" fontId="58" fillId="0" borderId="0" xfId="0" applyNumberFormat="1" applyFont="1" applyAlignment="1">
      <alignment vertical="center" wrapText="1"/>
    </xf>
    <xf numFmtId="0" fontId="20" fillId="0" borderId="0" xfId="0" applyFont="1" applyAlignment="1" applyProtection="1">
      <alignment horizontal="right" vertical="center" wrapText="1"/>
      <protection hidden="1"/>
    </xf>
    <xf numFmtId="0" fontId="20" fillId="0" borderId="0" xfId="0" applyFont="1" applyAlignment="1" applyProtection="1">
      <alignment horizontal="center" vertical="center" wrapText="1"/>
      <protection hidden="1"/>
    </xf>
    <xf numFmtId="9" fontId="18" fillId="0" borderId="0" xfId="1" applyFont="1" applyFill="1" applyBorder="1" applyAlignment="1">
      <alignment horizontal="center" vertical="center" wrapText="1"/>
    </xf>
    <xf numFmtId="0" fontId="51" fillId="0" borderId="0" xfId="0" applyFont="1" applyAlignment="1">
      <alignment horizontal="center" vertical="center" wrapText="1"/>
    </xf>
    <xf numFmtId="9" fontId="51" fillId="0" borderId="0" xfId="1" applyFont="1" applyFill="1" applyBorder="1" applyAlignment="1">
      <alignment horizontal="center" vertical="center" wrapText="1"/>
    </xf>
    <xf numFmtId="168" fontId="19" fillId="0" borderId="0" xfId="101" applyNumberFormat="1" applyFont="1" applyFill="1" applyBorder="1" applyAlignment="1">
      <alignment horizontal="center" vertical="center" wrapText="1"/>
    </xf>
    <xf numFmtId="20" fontId="51" fillId="7" borderId="15" xfId="0" applyNumberFormat="1" applyFont="1" applyFill="1" applyBorder="1" applyAlignment="1">
      <alignment horizontal="center" vertical="center" wrapText="1"/>
    </xf>
    <xf numFmtId="49" fontId="57" fillId="7" borderId="38" xfId="0" applyNumberFormat="1" applyFont="1" applyFill="1" applyBorder="1" applyAlignment="1" applyProtection="1">
      <alignment horizontal="center" vertical="center" wrapText="1"/>
      <protection locked="0"/>
    </xf>
    <xf numFmtId="168" fontId="51" fillId="3" borderId="56" xfId="0" applyNumberFormat="1" applyFont="1" applyFill="1" applyBorder="1" applyAlignment="1">
      <alignment horizontal="right" vertical="center" wrapText="1"/>
    </xf>
    <xf numFmtId="165" fontId="51" fillId="3" borderId="55" xfId="101" applyFont="1" applyFill="1" applyBorder="1" applyAlignment="1">
      <alignment horizontal="center" vertical="center" wrapText="1"/>
    </xf>
    <xf numFmtId="0" fontId="4" fillId="0" borderId="0" xfId="0" applyFont="1" applyAlignment="1">
      <alignment vertical="center"/>
    </xf>
    <xf numFmtId="0" fontId="52" fillId="5" borderId="0" xfId="0" applyFont="1" applyFill="1" applyAlignment="1">
      <alignment horizontal="center" vertical="center" wrapText="1"/>
    </xf>
    <xf numFmtId="0" fontId="71" fillId="5" borderId="0" xfId="0" applyFont="1" applyFill="1" applyAlignment="1">
      <alignment horizontal="center" vertical="center"/>
    </xf>
    <xf numFmtId="0" fontId="70" fillId="35" borderId="1" xfId="0" applyFont="1" applyFill="1" applyBorder="1" applyAlignment="1">
      <alignment horizontal="center" vertical="center" wrapText="1"/>
    </xf>
    <xf numFmtId="0" fontId="41" fillId="10" borderId="23" xfId="0" applyFont="1" applyFill="1" applyBorder="1" applyAlignment="1">
      <alignment horizontal="center" vertical="center"/>
    </xf>
    <xf numFmtId="0" fontId="70" fillId="10" borderId="24" xfId="0" applyFont="1" applyFill="1" applyBorder="1" applyAlignment="1">
      <alignment horizontal="center" vertical="center" wrapText="1"/>
    </xf>
    <xf numFmtId="0" fontId="41" fillId="8" borderId="34" xfId="0" applyFont="1" applyFill="1" applyBorder="1" applyAlignment="1">
      <alignment horizontal="center" vertical="center" wrapText="1"/>
    </xf>
    <xf numFmtId="0" fontId="41" fillId="8" borderId="33" xfId="0" applyFont="1" applyFill="1" applyBorder="1" applyAlignment="1">
      <alignment horizontal="center" vertical="center" wrapText="1"/>
    </xf>
    <xf numFmtId="0" fontId="41" fillId="8" borderId="41" xfId="0" applyFont="1" applyFill="1" applyBorder="1" applyAlignment="1">
      <alignment horizontal="center" vertical="center" wrapText="1"/>
    </xf>
    <xf numFmtId="0" fontId="70" fillId="8" borderId="14" xfId="0" applyFont="1" applyFill="1" applyBorder="1" applyAlignment="1">
      <alignment horizontal="center" vertical="center" wrapText="1"/>
    </xf>
    <xf numFmtId="0" fontId="70" fillId="8" borderId="1" xfId="0" applyFont="1" applyFill="1" applyBorder="1" applyAlignment="1">
      <alignment horizontal="center" vertical="center" wrapText="1"/>
    </xf>
    <xf numFmtId="0" fontId="70" fillId="8" borderId="2" xfId="0" applyFont="1" applyFill="1" applyBorder="1" applyAlignment="1">
      <alignment horizontal="center" vertical="center" wrapText="1"/>
    </xf>
    <xf numFmtId="165" fontId="44" fillId="46" borderId="59" xfId="0" applyNumberFormat="1" applyFont="1" applyFill="1" applyBorder="1" applyAlignment="1">
      <alignment vertical="center" wrapText="1"/>
    </xf>
    <xf numFmtId="166" fontId="75" fillId="46" borderId="59" xfId="0" applyNumberFormat="1" applyFont="1" applyFill="1" applyBorder="1" applyAlignment="1">
      <alignment vertical="center" wrapText="1"/>
    </xf>
    <xf numFmtId="0" fontId="41" fillId="35" borderId="33" xfId="0" applyFont="1" applyFill="1" applyBorder="1" applyAlignment="1">
      <alignment horizontal="center" vertical="center" wrapText="1"/>
    </xf>
    <xf numFmtId="0" fontId="4" fillId="0" borderId="33" xfId="0" applyFont="1" applyBorder="1" applyAlignment="1" applyProtection="1">
      <alignment horizontal="center" vertical="center" wrapText="1"/>
      <protection locked="0"/>
    </xf>
    <xf numFmtId="0" fontId="4" fillId="0" borderId="33" xfId="1" applyNumberFormat="1"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24" xfId="1" applyNumberFormat="1" applyFont="1" applyBorder="1" applyAlignment="1" applyProtection="1">
      <alignment horizontal="center" vertical="center" wrapText="1"/>
      <protection locked="0"/>
    </xf>
    <xf numFmtId="0" fontId="41" fillId="10" borderId="64" xfId="0" applyFont="1" applyFill="1" applyBorder="1" applyAlignment="1">
      <alignment horizontal="center" vertical="center" wrapText="1"/>
    </xf>
    <xf numFmtId="0" fontId="70" fillId="10" borderId="65" xfId="0" applyFont="1" applyFill="1" applyBorder="1" applyAlignment="1">
      <alignment horizontal="center" vertical="center" wrapText="1"/>
    </xf>
    <xf numFmtId="168" fontId="73" fillId="10" borderId="66" xfId="0" applyNumberFormat="1" applyFont="1" applyFill="1" applyBorder="1" applyAlignment="1">
      <alignment horizontal="center" vertical="center"/>
    </xf>
    <xf numFmtId="168" fontId="4" fillId="0" borderId="34" xfId="0" applyNumberFormat="1" applyFont="1" applyBorder="1" applyAlignment="1" applyProtection="1">
      <alignment horizontal="center" vertical="center"/>
      <protection locked="0"/>
    </xf>
    <xf numFmtId="168" fontId="4" fillId="0" borderId="35" xfId="0" applyNumberFormat="1" applyFont="1" applyBorder="1" applyAlignment="1" applyProtection="1">
      <alignment horizontal="center" vertical="center" wrapText="1"/>
      <protection locked="0"/>
    </xf>
    <xf numFmtId="168" fontId="4" fillId="0" borderId="23" xfId="0" applyNumberFormat="1" applyFont="1" applyBorder="1" applyAlignment="1" applyProtection="1">
      <alignment horizontal="center" vertical="center"/>
      <protection locked="0"/>
    </xf>
    <xf numFmtId="168" fontId="4" fillId="0" borderId="25" xfId="0" applyNumberFormat="1" applyFont="1" applyBorder="1" applyAlignment="1" applyProtection="1">
      <alignment horizontal="center" vertical="center" wrapText="1"/>
      <protection locked="0"/>
    </xf>
    <xf numFmtId="0" fontId="41" fillId="9" borderId="34" xfId="0" applyFont="1" applyFill="1" applyBorder="1" applyAlignment="1">
      <alignment horizontal="center" vertical="center" wrapText="1"/>
    </xf>
    <xf numFmtId="0" fontId="41" fillId="9" borderId="35" xfId="0" applyFont="1" applyFill="1" applyBorder="1" applyAlignment="1">
      <alignment horizontal="center" vertical="center" wrapText="1"/>
    </xf>
    <xf numFmtId="0" fontId="70" fillId="9" borderId="14" xfId="0" applyFont="1" applyFill="1" applyBorder="1" applyAlignment="1">
      <alignment horizontal="center" vertical="center" wrapText="1"/>
    </xf>
    <xf numFmtId="0" fontId="70" fillId="9" borderId="13" xfId="0" applyFont="1" applyFill="1" applyBorder="1" applyAlignment="1">
      <alignment horizontal="center" vertical="center" wrapText="1"/>
    </xf>
    <xf numFmtId="168" fontId="70" fillId="10" borderId="23" xfId="0" applyNumberFormat="1" applyFont="1" applyFill="1" applyBorder="1" applyAlignment="1">
      <alignment horizontal="center" vertical="center"/>
    </xf>
    <xf numFmtId="168" fontId="70" fillId="10" borderId="25" xfId="0" applyNumberFormat="1" applyFont="1" applyFill="1" applyBorder="1" applyAlignment="1">
      <alignment horizontal="center" vertical="center" wrapText="1"/>
    </xf>
    <xf numFmtId="0" fontId="4" fillId="0" borderId="34" xfId="0" applyFont="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xf numFmtId="0" fontId="70" fillId="8" borderId="13" xfId="0" applyFont="1" applyFill="1" applyBorder="1" applyAlignment="1">
      <alignment horizontal="center" vertical="center" wrapText="1"/>
    </xf>
    <xf numFmtId="0" fontId="70" fillId="0" borderId="0" xfId="0" applyFont="1" applyAlignment="1">
      <alignment vertical="center"/>
    </xf>
    <xf numFmtId="168" fontId="41" fillId="3" borderId="33" xfId="0" applyNumberFormat="1" applyFont="1" applyFill="1" applyBorder="1" applyAlignment="1">
      <alignment horizontal="center" vertical="center" wrapText="1"/>
    </xf>
    <xf numFmtId="168" fontId="41" fillId="3" borderId="24" xfId="0" applyNumberFormat="1" applyFont="1" applyFill="1" applyBorder="1" applyAlignment="1">
      <alignment horizontal="center" vertical="center" wrapText="1"/>
    </xf>
    <xf numFmtId="168" fontId="41" fillId="3" borderId="35" xfId="0" applyNumberFormat="1" applyFont="1" applyFill="1" applyBorder="1" applyAlignment="1">
      <alignment horizontal="center" vertical="center"/>
    </xf>
    <xf numFmtId="168" fontId="41" fillId="3" borderId="25" xfId="0" applyNumberFormat="1" applyFont="1" applyFill="1" applyBorder="1" applyAlignment="1">
      <alignment horizontal="center" vertical="center"/>
    </xf>
    <xf numFmtId="168" fontId="2" fillId="2" borderId="43" xfId="0" applyNumberFormat="1" applyFont="1" applyFill="1" applyBorder="1" applyAlignment="1">
      <alignment horizontal="center" vertical="center"/>
    </xf>
    <xf numFmtId="1" fontId="2" fillId="2" borderId="61" xfId="0" applyNumberFormat="1" applyFont="1" applyFill="1" applyBorder="1" applyAlignment="1">
      <alignment horizontal="center" vertical="center"/>
    </xf>
    <xf numFmtId="0" fontId="2" fillId="2" borderId="61" xfId="0" applyFont="1" applyFill="1" applyBorder="1" applyAlignment="1">
      <alignment horizontal="center" vertical="center"/>
    </xf>
    <xf numFmtId="168" fontId="2" fillId="2" borderId="60" xfId="0" applyNumberFormat="1" applyFont="1" applyFill="1" applyBorder="1" applyAlignment="1">
      <alignment horizontal="center" vertical="center"/>
    </xf>
    <xf numFmtId="168" fontId="41" fillId="3" borderId="64" xfId="0" applyNumberFormat="1" applyFont="1" applyFill="1" applyBorder="1" applyAlignment="1">
      <alignment horizontal="center" vertical="center"/>
    </xf>
    <xf numFmtId="168" fontId="41" fillId="3" borderId="66" xfId="0" applyNumberFormat="1" applyFont="1" applyFill="1" applyBorder="1" applyAlignment="1">
      <alignment horizontal="center" vertical="center"/>
    </xf>
    <xf numFmtId="49" fontId="57" fillId="7" borderId="23" xfId="0" applyNumberFormat="1" applyFont="1" applyFill="1" applyBorder="1" applyAlignment="1" applyProtection="1">
      <alignment horizontal="center" vertical="center" wrapText="1"/>
      <protection locked="0"/>
    </xf>
    <xf numFmtId="168" fontId="51" fillId="3" borderId="25" xfId="0" applyNumberFormat="1" applyFont="1" applyFill="1" applyBorder="1" applyAlignment="1">
      <alignment horizontal="right" vertical="center" wrapText="1"/>
    </xf>
    <xf numFmtId="20" fontId="20" fillId="2" borderId="22" xfId="0" applyNumberFormat="1" applyFont="1" applyFill="1" applyBorder="1" applyAlignment="1" applyProtection="1">
      <alignment horizontal="center" vertical="center" wrapText="1"/>
      <protection hidden="1"/>
    </xf>
    <xf numFmtId="168" fontId="19" fillId="2" borderId="17" xfId="0" applyNumberFormat="1" applyFont="1" applyFill="1" applyBorder="1" applyAlignment="1">
      <alignment horizontal="right" vertical="center" wrapText="1"/>
    </xf>
    <xf numFmtId="0" fontId="20" fillId="47" borderId="67" xfId="0" applyFont="1" applyFill="1" applyBorder="1" applyAlignment="1">
      <alignment horizontal="right" vertical="center" wrapText="1"/>
    </xf>
    <xf numFmtId="165" fontId="44" fillId="47" borderId="68" xfId="0" applyNumberFormat="1" applyFont="1" applyFill="1" applyBorder="1" applyAlignment="1">
      <alignment vertical="center" wrapText="1"/>
    </xf>
    <xf numFmtId="9" fontId="44" fillId="46" borderId="70" xfId="0" applyNumberFormat="1" applyFont="1" applyFill="1" applyBorder="1" applyAlignment="1">
      <alignment vertical="center" wrapText="1"/>
    </xf>
    <xf numFmtId="166" fontId="44" fillId="46" borderId="72" xfId="0" applyNumberFormat="1" applyFont="1" applyFill="1" applyBorder="1" applyAlignment="1">
      <alignment vertical="center" wrapText="1"/>
    </xf>
    <xf numFmtId="0" fontId="44" fillId="45" borderId="69" xfId="0" applyFont="1" applyFill="1" applyBorder="1" applyAlignment="1">
      <alignment horizontal="left" vertical="center" wrapText="1"/>
    </xf>
    <xf numFmtId="0" fontId="44" fillId="45" borderId="58" xfId="0" applyFont="1" applyFill="1" applyBorder="1" applyAlignment="1">
      <alignment horizontal="left" vertical="center" wrapText="1"/>
    </xf>
    <xf numFmtId="0" fontId="75" fillId="45" borderId="58" xfId="0" applyFont="1" applyFill="1" applyBorder="1" applyAlignment="1">
      <alignment horizontal="left" vertical="center" wrapText="1"/>
    </xf>
    <xf numFmtId="0" fontId="44" fillId="45" borderId="71" xfId="0" applyFont="1" applyFill="1" applyBorder="1" applyAlignment="1">
      <alignment horizontal="left" vertical="center" wrapText="1"/>
    </xf>
    <xf numFmtId="0" fontId="41" fillId="0" borderId="33" xfId="0" applyFont="1" applyBorder="1" applyAlignment="1" applyProtection="1">
      <alignment horizontal="center" vertical="center" wrapText="1"/>
      <protection locked="0"/>
    </xf>
    <xf numFmtId="0" fontId="41" fillId="0" borderId="24" xfId="0" applyFont="1" applyBorder="1" applyAlignment="1" applyProtection="1">
      <alignment horizontal="center" vertical="center" wrapText="1"/>
      <protection locked="0"/>
    </xf>
    <xf numFmtId="168" fontId="41" fillId="10" borderId="10" xfId="0" applyNumberFormat="1" applyFont="1" applyFill="1" applyBorder="1" applyAlignment="1">
      <alignment horizontal="center" vertical="center" wrapText="1"/>
    </xf>
    <xf numFmtId="168" fontId="2" fillId="2" borderId="61" xfId="0" applyNumberFormat="1" applyFont="1" applyFill="1" applyBorder="1" applyAlignment="1">
      <alignment horizontal="center" vertical="center"/>
    </xf>
    <xf numFmtId="0" fontId="70" fillId="10" borderId="15" xfId="0" applyFont="1" applyFill="1" applyBorder="1" applyAlignment="1">
      <alignment horizontal="center" vertical="center" wrapText="1"/>
    </xf>
    <xf numFmtId="0" fontId="70" fillId="10" borderId="10" xfId="0" applyFont="1" applyFill="1" applyBorder="1" applyAlignment="1">
      <alignment horizontal="center" vertical="center" wrapText="1"/>
    </xf>
    <xf numFmtId="168" fontId="41" fillId="10" borderId="73" xfId="0" applyNumberFormat="1" applyFont="1" applyFill="1" applyBorder="1" applyAlignment="1">
      <alignment horizontal="center" vertical="center" wrapText="1"/>
    </xf>
    <xf numFmtId="1" fontId="2" fillId="2" borderId="43" xfId="0" applyNumberFormat="1" applyFont="1" applyFill="1" applyBorder="1" applyAlignment="1">
      <alignment horizontal="center" vertical="center"/>
    </xf>
    <xf numFmtId="168" fontId="2" fillId="2" borderId="40" xfId="0" applyNumberFormat="1" applyFont="1" applyFill="1" applyBorder="1" applyAlignment="1">
      <alignment horizontal="center" vertical="center"/>
    </xf>
    <xf numFmtId="0" fontId="78" fillId="0" borderId="0" xfId="0" applyFont="1"/>
    <xf numFmtId="168" fontId="78" fillId="0" borderId="0" xfId="0" applyNumberFormat="1" applyFont="1"/>
    <xf numFmtId="0" fontId="78" fillId="0" borderId="0" xfId="0" applyFont="1" applyAlignment="1">
      <alignment vertical="center"/>
    </xf>
    <xf numFmtId="168" fontId="81" fillId="0" borderId="0" xfId="0" applyNumberFormat="1" applyFont="1" applyAlignment="1">
      <alignment vertical="center"/>
    </xf>
    <xf numFmtId="0" fontId="81" fillId="0" borderId="0" xfId="0" applyFont="1" applyAlignment="1">
      <alignment vertical="center"/>
    </xf>
    <xf numFmtId="0" fontId="81" fillId="0" borderId="0" xfId="0" applyFont="1" applyAlignment="1">
      <alignment horizontal="center" vertical="center" wrapText="1"/>
    </xf>
    <xf numFmtId="0" fontId="79" fillId="0" borderId="0" xfId="0" applyFont="1" applyAlignment="1">
      <alignment horizontal="center" vertical="center" wrapText="1"/>
    </xf>
    <xf numFmtId="0" fontId="82" fillId="0" borderId="0" xfId="0" applyFont="1" applyAlignment="1">
      <alignment vertical="center" wrapText="1"/>
    </xf>
    <xf numFmtId="0" fontId="83" fillId="0" borderId="0" xfId="6" quotePrefix="1" applyFont="1" applyBorder="1" applyAlignment="1" applyProtection="1">
      <alignment vertical="center"/>
    </xf>
    <xf numFmtId="20" fontId="81" fillId="0" borderId="0" xfId="0" applyNumberFormat="1" applyFont="1" applyAlignment="1">
      <alignment vertical="center" wrapText="1"/>
    </xf>
    <xf numFmtId="0" fontId="81" fillId="8" borderId="43" xfId="0" applyFont="1" applyFill="1" applyBorder="1" applyAlignment="1">
      <alignment horizontal="center" vertical="center" wrapText="1"/>
    </xf>
    <xf numFmtId="164" fontId="79" fillId="0" borderId="40" xfId="0" applyNumberFormat="1" applyFont="1" applyBorder="1" applyAlignment="1" applyProtection="1">
      <alignment horizontal="center" vertical="center" wrapText="1"/>
      <protection hidden="1"/>
    </xf>
    <xf numFmtId="0" fontId="84" fillId="43" borderId="9" xfId="0" applyFont="1" applyFill="1" applyBorder="1" applyAlignment="1">
      <alignment horizontal="center" vertical="center" wrapText="1"/>
    </xf>
    <xf numFmtId="0" fontId="84" fillId="43" borderId="16" xfId="0" applyFont="1" applyFill="1" applyBorder="1" applyAlignment="1">
      <alignment horizontal="center" vertical="center" wrapText="1"/>
    </xf>
    <xf numFmtId="0" fontId="84" fillId="43" borderId="17" xfId="0" applyFont="1" applyFill="1" applyBorder="1" applyAlignment="1">
      <alignment horizontal="center" vertical="center" wrapText="1"/>
    </xf>
    <xf numFmtId="0" fontId="84" fillId="43" borderId="33" xfId="0" applyFont="1" applyFill="1" applyBorder="1" applyAlignment="1">
      <alignment horizontal="center" vertical="center" wrapText="1"/>
    </xf>
    <xf numFmtId="164" fontId="79" fillId="8" borderId="34" xfId="0" applyNumberFormat="1" applyFont="1" applyFill="1" applyBorder="1" applyAlignment="1" applyProtection="1">
      <alignment horizontal="center" vertical="center" wrapText="1"/>
      <protection hidden="1"/>
    </xf>
    <xf numFmtId="164" fontId="79" fillId="0" borderId="35" xfId="0" applyNumberFormat="1" applyFont="1" applyBorder="1" applyAlignment="1" applyProtection="1">
      <alignment horizontal="center" vertical="center" wrapText="1"/>
      <protection hidden="1"/>
    </xf>
    <xf numFmtId="0" fontId="84" fillId="37" borderId="57" xfId="0" applyFont="1" applyFill="1" applyBorder="1" applyAlignment="1">
      <alignment horizontal="center" vertical="center" wrapText="1"/>
    </xf>
    <xf numFmtId="166" fontId="85" fillId="38" borderId="33" xfId="0" applyNumberFormat="1" applyFont="1" applyFill="1" applyBorder="1" applyAlignment="1">
      <alignment horizontal="center" vertical="center" wrapText="1"/>
    </xf>
    <xf numFmtId="166" fontId="85" fillId="38" borderId="35" xfId="0" applyNumberFormat="1" applyFont="1" applyFill="1" applyBorder="1" applyAlignment="1">
      <alignment horizontal="center" vertical="center" wrapText="1"/>
    </xf>
    <xf numFmtId="0" fontId="86" fillId="43" borderId="24" xfId="0" applyFont="1" applyFill="1" applyBorder="1" applyAlignment="1">
      <alignment horizontal="center" vertical="center" wrapText="1"/>
    </xf>
    <xf numFmtId="168" fontId="78" fillId="0" borderId="0" xfId="0" applyNumberFormat="1" applyFont="1" applyAlignment="1">
      <alignment vertical="center" wrapText="1"/>
    </xf>
    <xf numFmtId="164" fontId="79" fillId="8" borderId="23" xfId="0" applyNumberFormat="1" applyFont="1" applyFill="1" applyBorder="1" applyAlignment="1" applyProtection="1">
      <alignment horizontal="center" vertical="center" wrapText="1"/>
      <protection hidden="1"/>
    </xf>
    <xf numFmtId="164" fontId="79" fillId="0" borderId="25" xfId="0" applyNumberFormat="1" applyFont="1" applyBorder="1" applyAlignment="1" applyProtection="1">
      <alignment horizontal="center" vertical="center" wrapText="1"/>
      <protection hidden="1"/>
    </xf>
    <xf numFmtId="0" fontId="86" fillId="39" borderId="38" xfId="0" applyFont="1" applyFill="1" applyBorder="1" applyAlignment="1">
      <alignment horizontal="center" vertical="center" wrapText="1"/>
    </xf>
    <xf numFmtId="166" fontId="86" fillId="41" borderId="2" xfId="0" applyNumberFormat="1" applyFont="1" applyFill="1" applyBorder="1" applyAlignment="1">
      <alignment horizontal="center" vertical="center" wrapText="1"/>
    </xf>
    <xf numFmtId="166" fontId="86" fillId="41" borderId="13" xfId="0" applyNumberFormat="1" applyFont="1" applyFill="1" applyBorder="1" applyAlignment="1">
      <alignment horizontal="center" vertical="center" wrapText="1"/>
    </xf>
    <xf numFmtId="0" fontId="86" fillId="39" borderId="27" xfId="0" applyFont="1" applyFill="1" applyBorder="1" applyAlignment="1">
      <alignment horizontal="center" vertical="center" wrapText="1"/>
    </xf>
    <xf numFmtId="166" fontId="86" fillId="41" borderId="36" xfId="0" applyNumberFormat="1" applyFont="1" applyFill="1" applyBorder="1" applyAlignment="1">
      <alignment horizontal="center" vertical="center" wrapText="1"/>
    </xf>
    <xf numFmtId="166" fontId="86" fillId="41" borderId="25" xfId="0" applyNumberFormat="1" applyFont="1" applyFill="1" applyBorder="1" applyAlignment="1">
      <alignment horizontal="center" vertical="center" wrapText="1"/>
    </xf>
    <xf numFmtId="0" fontId="85" fillId="38" borderId="23" xfId="0" applyFont="1" applyFill="1" applyBorder="1" applyAlignment="1">
      <alignment horizontal="center" vertical="center" wrapText="1"/>
    </xf>
    <xf numFmtId="166" fontId="85" fillId="38" borderId="24" xfId="0" applyNumberFormat="1" applyFont="1" applyFill="1" applyBorder="1" applyAlignment="1">
      <alignment horizontal="center" vertical="center"/>
    </xf>
    <xf numFmtId="10" fontId="85" fillId="38" borderId="24" xfId="0" applyNumberFormat="1" applyFont="1" applyFill="1" applyBorder="1" applyAlignment="1">
      <alignment horizontal="center" vertical="center"/>
    </xf>
    <xf numFmtId="164" fontId="87" fillId="0" borderId="0" xfId="0" applyNumberFormat="1" applyFont="1" applyAlignment="1" applyProtection="1">
      <alignment vertical="center" wrapText="1"/>
      <protection hidden="1"/>
    </xf>
    <xf numFmtId="0" fontId="84" fillId="42" borderId="43" xfId="0" applyFont="1" applyFill="1" applyBorder="1" applyAlignment="1">
      <alignment horizontal="center" vertical="center" wrapText="1"/>
    </xf>
    <xf numFmtId="0" fontId="85" fillId="38" borderId="34" xfId="0" applyFont="1" applyFill="1" applyBorder="1" applyAlignment="1">
      <alignment horizontal="center" vertical="center" wrapText="1"/>
    </xf>
    <xf numFmtId="166" fontId="85" fillId="38" borderId="33" xfId="0" applyNumberFormat="1" applyFont="1" applyFill="1" applyBorder="1" applyAlignment="1">
      <alignment horizontal="center" vertical="center"/>
    </xf>
    <xf numFmtId="10" fontId="85" fillId="38" borderId="33" xfId="0" applyNumberFormat="1" applyFont="1" applyFill="1" applyBorder="1" applyAlignment="1">
      <alignment horizontal="center" vertical="center"/>
    </xf>
    <xf numFmtId="168" fontId="85" fillId="38" borderId="33" xfId="0" applyNumberFormat="1" applyFont="1" applyFill="1" applyBorder="1" applyAlignment="1">
      <alignment horizontal="center" vertical="center"/>
    </xf>
    <xf numFmtId="168" fontId="85" fillId="38" borderId="61" xfId="0" applyNumberFormat="1" applyFont="1" applyFill="1" applyBorder="1" applyAlignment="1">
      <alignment horizontal="center" vertical="center"/>
    </xf>
    <xf numFmtId="166" fontId="85" fillId="38" borderId="41" xfId="0" applyNumberFormat="1" applyFont="1" applyFill="1" applyBorder="1" applyAlignment="1">
      <alignment horizontal="center" vertical="center"/>
    </xf>
    <xf numFmtId="166" fontId="85" fillId="38" borderId="10" xfId="0" applyNumberFormat="1" applyFont="1" applyFill="1" applyBorder="1" applyAlignment="1">
      <alignment horizontal="center" vertical="center"/>
    </xf>
    <xf numFmtId="166" fontId="85" fillId="38" borderId="75" xfId="0" applyNumberFormat="1" applyFont="1" applyFill="1" applyBorder="1" applyAlignment="1">
      <alignment horizontal="center" vertical="center"/>
    </xf>
    <xf numFmtId="166" fontId="81" fillId="10" borderId="40" xfId="0" applyNumberFormat="1" applyFont="1" applyFill="1" applyBorder="1" applyAlignment="1">
      <alignment horizontal="center" vertical="center"/>
    </xf>
    <xf numFmtId="0" fontId="81" fillId="0" borderId="0" xfId="0" applyFont="1"/>
    <xf numFmtId="166" fontId="81" fillId="10" borderId="60" xfId="0" applyNumberFormat="1" applyFont="1" applyFill="1" applyBorder="1" applyAlignment="1">
      <alignment horizontal="center" vertical="center"/>
    </xf>
    <xf numFmtId="166" fontId="81" fillId="10" borderId="22" xfId="0" applyNumberFormat="1" applyFont="1" applyFill="1" applyBorder="1" applyAlignment="1">
      <alignment horizontal="center" vertical="center"/>
    </xf>
    <xf numFmtId="166" fontId="81" fillId="10" borderId="16" xfId="0" applyNumberFormat="1" applyFont="1" applyFill="1" applyBorder="1" applyAlignment="1">
      <alignment horizontal="center" vertical="center"/>
    </xf>
    <xf numFmtId="166" fontId="81" fillId="10" borderId="17" xfId="0" applyNumberFormat="1" applyFont="1" applyFill="1" applyBorder="1" applyAlignment="1">
      <alignment horizontal="center" vertical="center"/>
    </xf>
    <xf numFmtId="0" fontId="41" fillId="8" borderId="35" xfId="0" applyFont="1" applyFill="1" applyBorder="1" applyAlignment="1">
      <alignment horizontal="center" vertical="center" wrapText="1"/>
    </xf>
    <xf numFmtId="0" fontId="4" fillId="5" borderId="33" xfId="0" applyFont="1" applyFill="1" applyBorder="1" applyAlignment="1" applyProtection="1">
      <alignment horizontal="center" vertical="center" wrapText="1"/>
      <protection locked="0"/>
    </xf>
    <xf numFmtId="0" fontId="4" fillId="5" borderId="24" xfId="0" applyFont="1" applyFill="1" applyBorder="1" applyAlignment="1" applyProtection="1">
      <alignment horizontal="center" vertical="center" wrapText="1"/>
      <protection locked="0"/>
    </xf>
    <xf numFmtId="0" fontId="4" fillId="0" borderId="33"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85" fillId="0" borderId="35" xfId="0" applyFont="1" applyBorder="1" applyAlignment="1" applyProtection="1">
      <alignment horizontal="center" vertical="center" wrapText="1"/>
      <protection locked="0"/>
    </xf>
    <xf numFmtId="0" fontId="85" fillId="0" borderId="25" xfId="0" applyFont="1" applyBorder="1" applyAlignment="1" applyProtection="1">
      <alignment horizontal="center" vertical="center" wrapText="1"/>
      <protection locked="0"/>
    </xf>
    <xf numFmtId="0" fontId="42" fillId="26" borderId="51" xfId="0" applyFont="1" applyFill="1" applyBorder="1" applyAlignment="1" applyProtection="1">
      <alignment horizontal="center" vertical="center" wrapText="1"/>
      <protection locked="0"/>
    </xf>
    <xf numFmtId="0" fontId="42" fillId="26" borderId="0" xfId="0" applyFont="1" applyFill="1" applyAlignment="1" applyProtection="1">
      <alignment horizontal="center" vertical="center" wrapText="1"/>
      <protection locked="0"/>
    </xf>
    <xf numFmtId="0" fontId="42" fillId="26" borderId="52" xfId="0" applyFont="1" applyFill="1" applyBorder="1" applyAlignment="1" applyProtection="1">
      <alignment horizontal="center" vertical="center" wrapText="1"/>
      <protection locked="0"/>
    </xf>
    <xf numFmtId="0" fontId="20" fillId="0" borderId="51" xfId="0" applyFont="1" applyBorder="1" applyAlignment="1">
      <alignment horizontal="center" vertical="center" wrapText="1"/>
    </xf>
    <xf numFmtId="0" fontId="20" fillId="0" borderId="0" xfId="0" applyFont="1" applyAlignment="1">
      <alignment horizontal="center" vertical="center" wrapText="1"/>
    </xf>
    <xf numFmtId="0" fontId="20" fillId="0" borderId="52" xfId="0" applyFont="1" applyBorder="1" applyAlignment="1">
      <alignment horizontal="center" vertical="center" wrapText="1"/>
    </xf>
    <xf numFmtId="0" fontId="49" fillId="0" borderId="48" xfId="0" applyFont="1" applyBorder="1" applyAlignment="1">
      <alignment horizontal="center" vertical="center" wrapText="1"/>
    </xf>
    <xf numFmtId="0" fontId="49" fillId="0" borderId="49" xfId="0" applyFont="1" applyBorder="1" applyAlignment="1">
      <alignment horizontal="center" vertical="center" wrapText="1"/>
    </xf>
    <xf numFmtId="0" fontId="49" fillId="0" borderId="50" xfId="0" applyFont="1" applyBorder="1" applyAlignment="1">
      <alignment horizontal="center" vertical="center" wrapText="1"/>
    </xf>
    <xf numFmtId="0" fontId="45" fillId="0" borderId="0" xfId="0" applyFont="1" applyAlignment="1">
      <alignment horizontal="center" vertical="center" wrapText="1"/>
    </xf>
    <xf numFmtId="0" fontId="11" fillId="11" borderId="0" xfId="0" applyFont="1" applyFill="1" applyAlignment="1">
      <alignment horizontal="left" vertical="center" wrapText="1"/>
    </xf>
    <xf numFmtId="0" fontId="46" fillId="0" borderId="0" xfId="0" applyFont="1" applyAlignment="1">
      <alignment horizontal="left" vertical="center" wrapText="1"/>
    </xf>
    <xf numFmtId="0" fontId="16" fillId="0" borderId="45" xfId="0" applyFont="1" applyBorder="1" applyAlignment="1">
      <alignment horizontal="center" vertical="center" wrapText="1"/>
    </xf>
    <xf numFmtId="0" fontId="16" fillId="0" borderId="46" xfId="0" applyFont="1" applyBorder="1" applyAlignment="1">
      <alignment horizontal="center" vertical="center" wrapText="1"/>
    </xf>
    <xf numFmtId="0" fontId="16" fillId="0" borderId="47" xfId="0" applyFont="1" applyBorder="1" applyAlignment="1">
      <alignment horizontal="center" vertical="center" wrapText="1"/>
    </xf>
    <xf numFmtId="0" fontId="18" fillId="5" borderId="0" xfId="0" applyFont="1" applyFill="1" applyAlignment="1">
      <alignment horizontal="center" vertical="center" wrapText="1"/>
    </xf>
    <xf numFmtId="0" fontId="19" fillId="5" borderId="0" xfId="0" applyFont="1" applyFill="1" applyAlignment="1">
      <alignment horizontal="right" vertical="center" wrapText="1"/>
    </xf>
    <xf numFmtId="0" fontId="0" fillId="5" borderId="0" xfId="0" applyFill="1" applyAlignment="1">
      <alignment horizontal="center" vertical="center" wrapText="1"/>
    </xf>
    <xf numFmtId="0" fontId="12" fillId="5" borderId="0" xfId="0" applyFont="1" applyFill="1" applyAlignment="1">
      <alignment horizontal="center" vertical="center" wrapText="1"/>
    </xf>
    <xf numFmtId="20" fontId="19" fillId="8" borderId="37" xfId="0" applyNumberFormat="1" applyFont="1" applyFill="1" applyBorder="1" applyAlignment="1">
      <alignment horizontal="center" vertical="center" wrapText="1"/>
    </xf>
    <xf numFmtId="20" fontId="19" fillId="8" borderId="44" xfId="0" applyNumberFormat="1" applyFont="1" applyFill="1" applyBorder="1" applyAlignment="1">
      <alignment horizontal="center" vertical="center" wrapText="1"/>
    </xf>
    <xf numFmtId="0" fontId="14" fillId="0" borderId="0" xfId="0" applyFont="1" applyAlignment="1">
      <alignment horizontal="center" vertical="center" wrapText="1"/>
    </xf>
    <xf numFmtId="0" fontId="18" fillId="0" borderId="0" xfId="0" applyFont="1" applyAlignment="1">
      <alignment horizontal="center" vertical="center" wrapText="1"/>
    </xf>
    <xf numFmtId="20" fontId="19" fillId="8" borderId="53" xfId="0" applyNumberFormat="1" applyFont="1" applyFill="1" applyBorder="1" applyAlignment="1">
      <alignment horizontal="center" vertical="center" wrapText="1"/>
    </xf>
    <xf numFmtId="20" fontId="19" fillId="8" borderId="54" xfId="0" applyNumberFormat="1" applyFont="1" applyFill="1" applyBorder="1" applyAlignment="1">
      <alignment horizontal="center" vertical="center" wrapText="1"/>
    </xf>
    <xf numFmtId="20" fontId="19" fillId="25" borderId="5" xfId="0" applyNumberFormat="1" applyFont="1" applyFill="1" applyBorder="1" applyAlignment="1">
      <alignment horizontal="center" vertical="center" wrapText="1"/>
    </xf>
    <xf numFmtId="20" fontId="19" fillId="25" borderId="18" xfId="0" applyNumberFormat="1" applyFont="1" applyFill="1" applyBorder="1" applyAlignment="1">
      <alignment horizontal="center" vertical="center" wrapText="1"/>
    </xf>
    <xf numFmtId="0" fontId="49" fillId="44" borderId="9" xfId="0" applyFont="1" applyFill="1" applyBorder="1" applyAlignment="1">
      <alignment horizontal="center" vertical="center" wrapText="1"/>
    </xf>
    <xf numFmtId="0" fontId="49" fillId="44" borderId="12" xfId="0" applyFont="1" applyFill="1" applyBorder="1" applyAlignment="1">
      <alignment horizontal="center" vertical="center" wrapText="1"/>
    </xf>
    <xf numFmtId="0" fontId="17" fillId="10" borderId="2" xfId="0" applyFont="1" applyFill="1" applyBorder="1" applyAlignment="1">
      <alignment horizontal="left" vertical="top" wrapText="1"/>
    </xf>
    <xf numFmtId="0" fontId="17" fillId="10" borderId="8" xfId="0" applyFont="1" applyFill="1" applyBorder="1" applyAlignment="1">
      <alignment horizontal="left" vertical="top"/>
    </xf>
    <xf numFmtId="0" fontId="17" fillId="10" borderId="3" xfId="0" applyFont="1" applyFill="1" applyBorder="1" applyAlignment="1">
      <alignment horizontal="left" vertical="top"/>
    </xf>
    <xf numFmtId="0" fontId="20" fillId="0" borderId="7" xfId="0" applyFont="1" applyBorder="1" applyAlignment="1">
      <alignment horizontal="center" vertical="center" wrapText="1"/>
    </xf>
    <xf numFmtId="0" fontId="20" fillId="0" borderId="0" xfId="0" applyFont="1" applyAlignment="1">
      <alignment horizontal="center" vertical="center"/>
    </xf>
    <xf numFmtId="0" fontId="20" fillId="0" borderId="19" xfId="0" applyFont="1" applyBorder="1" applyAlignment="1">
      <alignment horizontal="center" vertical="center"/>
    </xf>
    <xf numFmtId="0" fontId="55" fillId="28" borderId="4" xfId="0" applyFont="1" applyFill="1" applyBorder="1" applyAlignment="1">
      <alignment horizontal="center" vertical="center" wrapText="1"/>
    </xf>
    <xf numFmtId="0" fontId="55" fillId="28" borderId="0" xfId="0" applyFont="1" applyFill="1" applyAlignment="1">
      <alignment horizontal="center" vertical="center" wrapText="1"/>
    </xf>
    <xf numFmtId="0" fontId="14" fillId="0" borderId="7" xfId="0" applyFont="1" applyBorder="1" applyAlignment="1">
      <alignment horizontal="center" vertical="center"/>
    </xf>
    <xf numFmtId="0" fontId="14" fillId="0" borderId="0" xfId="0" applyFont="1" applyAlignment="1">
      <alignment horizontal="center" vertical="center"/>
    </xf>
    <xf numFmtId="0" fontId="14" fillId="0" borderId="19" xfId="0" applyFont="1" applyBorder="1" applyAlignment="1">
      <alignment horizontal="center" vertical="center"/>
    </xf>
    <xf numFmtId="0" fontId="17" fillId="0" borderId="0" xfId="0" applyFont="1" applyAlignment="1">
      <alignment horizontal="center" vertical="center"/>
    </xf>
    <xf numFmtId="0" fontId="15" fillId="0" borderId="0" xfId="0" applyFont="1" applyAlignment="1">
      <alignment horizontal="center" vertical="center" wrapText="1"/>
    </xf>
    <xf numFmtId="0" fontId="54" fillId="0" borderId="5" xfId="0" applyFont="1" applyBorder="1" applyAlignment="1">
      <alignment horizontal="center" vertical="center"/>
    </xf>
    <xf numFmtId="0" fontId="54" fillId="0" borderId="6" xfId="0" applyFont="1" applyBorder="1" applyAlignment="1">
      <alignment horizontal="center" vertical="center"/>
    </xf>
    <xf numFmtId="0" fontId="43" fillId="6" borderId="6" xfId="0" applyFont="1" applyFill="1" applyBorder="1" applyAlignment="1" applyProtection="1">
      <alignment horizontal="center" vertical="center" wrapText="1"/>
      <protection locked="0"/>
    </xf>
    <xf numFmtId="0" fontId="43" fillId="6" borderId="18" xfId="0" applyFont="1" applyFill="1" applyBorder="1" applyAlignment="1" applyProtection="1">
      <alignment horizontal="center" vertical="center" wrapText="1"/>
      <protection locked="0"/>
    </xf>
    <xf numFmtId="0" fontId="54" fillId="0" borderId="7" xfId="0" applyFont="1" applyBorder="1" applyAlignment="1">
      <alignment horizontal="center" vertical="center"/>
    </xf>
    <xf numFmtId="0" fontId="54" fillId="0" borderId="0" xfId="0" applyFont="1" applyAlignment="1">
      <alignment horizontal="center" vertical="center"/>
    </xf>
    <xf numFmtId="0" fontId="43" fillId="6" borderId="0" xfId="0" applyFont="1" applyFill="1" applyAlignment="1" applyProtection="1">
      <alignment horizontal="center" vertical="center" wrapText="1"/>
      <protection locked="0"/>
    </xf>
    <xf numFmtId="0" fontId="43" fillId="6" borderId="19" xfId="0" applyFont="1" applyFill="1" applyBorder="1" applyAlignment="1" applyProtection="1">
      <alignment horizontal="center" vertical="center" wrapText="1"/>
      <protection locked="0"/>
    </xf>
    <xf numFmtId="0" fontId="43" fillId="6" borderId="4" xfId="0" applyFont="1" applyFill="1" applyBorder="1" applyAlignment="1" applyProtection="1">
      <alignment horizontal="center" vertical="center" wrapText="1"/>
      <protection locked="0"/>
    </xf>
    <xf numFmtId="0" fontId="43" fillId="6" borderId="21" xfId="0" applyFont="1" applyFill="1" applyBorder="1" applyAlignment="1" applyProtection="1">
      <alignment horizontal="center" vertical="center" wrapText="1"/>
      <protection locked="0"/>
    </xf>
    <xf numFmtId="0" fontId="56" fillId="27" borderId="5" xfId="0" applyFont="1" applyFill="1" applyBorder="1" applyAlignment="1">
      <alignment horizontal="center" vertical="center" wrapText="1"/>
    </xf>
    <xf numFmtId="0" fontId="56" fillId="27" borderId="6" xfId="0" applyFont="1" applyFill="1" applyBorder="1" applyAlignment="1">
      <alignment horizontal="center" vertical="center" wrapText="1"/>
    </xf>
    <xf numFmtId="0" fontId="56" fillId="27" borderId="18" xfId="0" applyFont="1" applyFill="1" applyBorder="1" applyAlignment="1">
      <alignment horizontal="center" vertical="center" wrapText="1"/>
    </xf>
    <xf numFmtId="0" fontId="11" fillId="5" borderId="20" xfId="0" applyFont="1" applyFill="1" applyBorder="1" applyAlignment="1">
      <alignment horizontal="left" vertical="top" wrapText="1"/>
    </xf>
    <xf numFmtId="0" fontId="11" fillId="5" borderId="4" xfId="0" applyFont="1" applyFill="1" applyBorder="1" applyAlignment="1">
      <alignment horizontal="left" vertical="top" wrapText="1"/>
    </xf>
    <xf numFmtId="0" fontId="11" fillId="5" borderId="21" xfId="0" applyFont="1" applyFill="1" applyBorder="1" applyAlignment="1">
      <alignment horizontal="left" vertical="top" wrapText="1"/>
    </xf>
    <xf numFmtId="0" fontId="56" fillId="30" borderId="5" xfId="0" applyFont="1" applyFill="1" applyBorder="1" applyAlignment="1">
      <alignment horizontal="center" vertical="center" wrapText="1"/>
    </xf>
    <xf numFmtId="0" fontId="56" fillId="30" borderId="6" xfId="0" applyFont="1" applyFill="1" applyBorder="1" applyAlignment="1">
      <alignment horizontal="center" vertical="center" wrapText="1"/>
    </xf>
    <xf numFmtId="0" fontId="56" fillId="30" borderId="18" xfId="0" applyFont="1" applyFill="1" applyBorder="1" applyAlignment="1">
      <alignment horizontal="center" vertical="center" wrapText="1"/>
    </xf>
    <xf numFmtId="0" fontId="56" fillId="31" borderId="5" xfId="0" applyFont="1" applyFill="1" applyBorder="1" applyAlignment="1">
      <alignment horizontal="center" vertical="center" wrapText="1"/>
    </xf>
    <xf numFmtId="0" fontId="56" fillId="31" borderId="6" xfId="0" applyFont="1" applyFill="1" applyBorder="1" applyAlignment="1">
      <alignment horizontal="center" vertical="center" wrapText="1"/>
    </xf>
    <xf numFmtId="0" fontId="56" fillId="31" borderId="18" xfId="0" applyFont="1" applyFill="1" applyBorder="1" applyAlignment="1">
      <alignment horizontal="center" vertical="center" wrapText="1"/>
    </xf>
    <xf numFmtId="0" fontId="11" fillId="5" borderId="5" xfId="0" applyFont="1" applyFill="1" applyBorder="1" applyAlignment="1">
      <alignment horizontal="left" vertical="top" wrapText="1"/>
    </xf>
    <xf numFmtId="0" fontId="11" fillId="5" borderId="6" xfId="0" applyFont="1" applyFill="1" applyBorder="1" applyAlignment="1">
      <alignment horizontal="left" vertical="top" wrapText="1"/>
    </xf>
    <xf numFmtId="0" fontId="11" fillId="5" borderId="18" xfId="0" applyFont="1" applyFill="1" applyBorder="1" applyAlignment="1">
      <alignment horizontal="left" vertical="top" wrapText="1"/>
    </xf>
    <xf numFmtId="0" fontId="17" fillId="5" borderId="7" xfId="0" applyFont="1" applyFill="1" applyBorder="1" applyAlignment="1">
      <alignment horizontal="left" vertical="top" wrapText="1"/>
    </xf>
    <xf numFmtId="0" fontId="17" fillId="5" borderId="0" xfId="0" applyFont="1" applyFill="1" applyAlignment="1">
      <alignment horizontal="left" vertical="top" wrapText="1"/>
    </xf>
    <xf numFmtId="0" fontId="17" fillId="5" borderId="19" xfId="0" applyFont="1" applyFill="1" applyBorder="1" applyAlignment="1">
      <alignment horizontal="left" vertical="top" wrapText="1"/>
    </xf>
    <xf numFmtId="0" fontId="17" fillId="5" borderId="20" xfId="0" applyFont="1" applyFill="1" applyBorder="1" applyAlignment="1">
      <alignment horizontal="left" vertical="top" wrapText="1"/>
    </xf>
    <xf numFmtId="0" fontId="17" fillId="5" borderId="4" xfId="0" applyFont="1" applyFill="1" applyBorder="1" applyAlignment="1">
      <alignment horizontal="left" vertical="top" wrapText="1"/>
    </xf>
    <xf numFmtId="0" fontId="17" fillId="5" borderId="21" xfId="0" applyFont="1" applyFill="1" applyBorder="1" applyAlignment="1">
      <alignment horizontal="left" vertical="top" wrapText="1"/>
    </xf>
    <xf numFmtId="0" fontId="56" fillId="29" borderId="5" xfId="0" applyFont="1" applyFill="1" applyBorder="1" applyAlignment="1">
      <alignment horizontal="center" vertical="center" wrapText="1"/>
    </xf>
    <xf numFmtId="0" fontId="56" fillId="29" borderId="6" xfId="0" applyFont="1" applyFill="1" applyBorder="1" applyAlignment="1">
      <alignment horizontal="center" vertical="center" wrapText="1"/>
    </xf>
    <xf numFmtId="0" fontId="56" fillId="29" borderId="18" xfId="0" applyFont="1" applyFill="1" applyBorder="1" applyAlignment="1">
      <alignment horizontal="center" vertical="center" wrapText="1"/>
    </xf>
    <xf numFmtId="0" fontId="11" fillId="5" borderId="7" xfId="0" applyFont="1" applyFill="1" applyBorder="1" applyAlignment="1">
      <alignment horizontal="left" vertical="top" wrapText="1"/>
    </xf>
    <xf numFmtId="0" fontId="11" fillId="5" borderId="0" xfId="0" applyFont="1" applyFill="1" applyAlignment="1">
      <alignment horizontal="left" vertical="top" wrapText="1"/>
    </xf>
    <xf numFmtId="0" fontId="11" fillId="5" borderId="19" xfId="0" applyFont="1" applyFill="1" applyBorder="1" applyAlignment="1">
      <alignment horizontal="left" vertical="top" wrapText="1"/>
    </xf>
    <xf numFmtId="0" fontId="18" fillId="11" borderId="9" xfId="0" applyFont="1" applyFill="1" applyBorder="1" applyAlignment="1">
      <alignment horizontal="center" vertical="center" wrapText="1"/>
    </xf>
    <xf numFmtId="0" fontId="18" fillId="11" borderId="11" xfId="0" applyFont="1" applyFill="1" applyBorder="1" applyAlignment="1">
      <alignment horizontal="center" vertical="center" wrapText="1"/>
    </xf>
    <xf numFmtId="0" fontId="18" fillId="11" borderId="12" xfId="0" applyFont="1" applyFill="1" applyBorder="1" applyAlignment="1">
      <alignment horizontal="center" vertical="center" wrapText="1"/>
    </xf>
    <xf numFmtId="0" fontId="41" fillId="0" borderId="34" xfId="0" applyFont="1" applyBorder="1" applyAlignment="1">
      <alignment horizontal="center" vertical="center" wrapText="1"/>
    </xf>
    <xf numFmtId="0" fontId="41" fillId="0" borderId="23" xfId="0" applyFont="1" applyBorder="1" applyAlignment="1">
      <alignment horizontal="center" vertical="center" wrapText="1"/>
    </xf>
    <xf numFmtId="164" fontId="59" fillId="31" borderId="9" xfId="0" applyNumberFormat="1" applyFont="1" applyFill="1" applyBorder="1" applyAlignment="1" applyProtection="1">
      <alignment horizontal="center" vertical="center" wrapText="1"/>
      <protection hidden="1"/>
    </xf>
    <xf numFmtId="164" fontId="59" fillId="31" borderId="11" xfId="0" applyNumberFormat="1" applyFont="1" applyFill="1" applyBorder="1" applyAlignment="1" applyProtection="1">
      <alignment horizontal="center" vertical="center" wrapText="1"/>
      <protection hidden="1"/>
    </xf>
    <xf numFmtId="164" fontId="59" fillId="31" borderId="12" xfId="0" applyNumberFormat="1" applyFont="1" applyFill="1" applyBorder="1" applyAlignment="1" applyProtection="1">
      <alignment horizontal="center" vertical="center" wrapText="1"/>
      <protection hidden="1"/>
    </xf>
    <xf numFmtId="0" fontId="4" fillId="9" borderId="37" xfId="0" applyFont="1" applyFill="1" applyBorder="1" applyAlignment="1">
      <alignment horizontal="center" vertical="center" wrapText="1"/>
    </xf>
    <xf numFmtId="0" fontId="4" fillId="9" borderId="43" xfId="0" applyFont="1" applyFill="1" applyBorder="1" applyAlignment="1">
      <alignment horizontal="center" vertical="center" wrapText="1"/>
    </xf>
    <xf numFmtId="168" fontId="2" fillId="2" borderId="9" xfId="0" applyNumberFormat="1" applyFont="1" applyFill="1" applyBorder="1" applyAlignment="1">
      <alignment horizontal="center" vertical="center"/>
    </xf>
    <xf numFmtId="168" fontId="2" fillId="2" borderId="12" xfId="0" applyNumberFormat="1" applyFont="1" applyFill="1" applyBorder="1" applyAlignment="1">
      <alignment horizontal="center" vertical="center"/>
    </xf>
    <xf numFmtId="0" fontId="41" fillId="35" borderId="34" xfId="0" applyFont="1" applyFill="1" applyBorder="1" applyAlignment="1">
      <alignment horizontal="center" vertical="center" wrapText="1"/>
    </xf>
    <xf numFmtId="0" fontId="41" fillId="35" borderId="14" xfId="0" applyFont="1" applyFill="1" applyBorder="1" applyAlignment="1">
      <alignment horizontal="center" vertical="center" wrapText="1"/>
    </xf>
    <xf numFmtId="0" fontId="52" fillId="11" borderId="7" xfId="0" applyFont="1" applyFill="1" applyBorder="1" applyAlignment="1">
      <alignment horizontal="center" vertical="center" wrapText="1"/>
    </xf>
    <xf numFmtId="0" fontId="52" fillId="11" borderId="0" xfId="0" applyFont="1" applyFill="1" applyAlignment="1">
      <alignment horizontal="center" vertical="center" wrapText="1"/>
    </xf>
    <xf numFmtId="0" fontId="53" fillId="36" borderId="5" xfId="0" applyFont="1" applyFill="1" applyBorder="1" applyAlignment="1">
      <alignment horizontal="center" vertical="center" wrapText="1"/>
    </xf>
    <xf numFmtId="0" fontId="53" fillId="36" borderId="6" xfId="0" applyFont="1" applyFill="1" applyBorder="1" applyAlignment="1">
      <alignment horizontal="center" vertical="center" wrapText="1"/>
    </xf>
    <xf numFmtId="0" fontId="53" fillId="36" borderId="18" xfId="0" applyFont="1" applyFill="1" applyBorder="1" applyAlignment="1">
      <alignment horizontal="center" vertical="center" wrapText="1"/>
    </xf>
    <xf numFmtId="0" fontId="53" fillId="36" borderId="20" xfId="0" applyFont="1" applyFill="1" applyBorder="1" applyAlignment="1">
      <alignment horizontal="center" vertical="center" wrapText="1"/>
    </xf>
    <xf numFmtId="0" fontId="53" fillId="36" borderId="4" xfId="0" applyFont="1" applyFill="1" applyBorder="1" applyAlignment="1">
      <alignment horizontal="center" vertical="center" wrapText="1"/>
    </xf>
    <xf numFmtId="0" fontId="53" fillId="36" borderId="21" xfId="0" applyFont="1" applyFill="1" applyBorder="1" applyAlignment="1">
      <alignment horizontal="center" vertical="center" wrapText="1"/>
    </xf>
    <xf numFmtId="0" fontId="53" fillId="34" borderId="6" xfId="0" applyFont="1" applyFill="1" applyBorder="1" applyAlignment="1">
      <alignment horizontal="center" vertical="center" wrapText="1"/>
    </xf>
    <xf numFmtId="0" fontId="53" fillId="34" borderId="4" xfId="0" applyFont="1" applyFill="1" applyBorder="1" applyAlignment="1">
      <alignment horizontal="center" vertical="center" wrapText="1"/>
    </xf>
    <xf numFmtId="0" fontId="72" fillId="27" borderId="62" xfId="0" applyFont="1" applyFill="1" applyBorder="1" applyAlignment="1">
      <alignment horizontal="center" vertical="center" wrapText="1"/>
    </xf>
    <xf numFmtId="0" fontId="72" fillId="27" borderId="63" xfId="0" applyFont="1" applyFill="1" applyBorder="1" applyAlignment="1">
      <alignment horizontal="center" vertical="center" wrapText="1"/>
    </xf>
    <xf numFmtId="0" fontId="84" fillId="43" borderId="34" xfId="0" applyFont="1" applyFill="1" applyBorder="1" applyAlignment="1">
      <alignment horizontal="center" vertical="center" wrapText="1"/>
    </xf>
    <xf numFmtId="0" fontId="84" fillId="43" borderId="23" xfId="0" applyFont="1" applyFill="1" applyBorder="1" applyAlignment="1">
      <alignment horizontal="center" vertical="center" wrapText="1"/>
    </xf>
    <xf numFmtId="0" fontId="84" fillId="43" borderId="33" xfId="0" applyFont="1" applyFill="1" applyBorder="1" applyAlignment="1">
      <alignment horizontal="center" vertical="center" wrapText="1"/>
    </xf>
    <xf numFmtId="0" fontId="84" fillId="43" borderId="24" xfId="0" applyFont="1" applyFill="1" applyBorder="1" applyAlignment="1">
      <alignment horizontal="center" vertical="center" wrapText="1"/>
    </xf>
    <xf numFmtId="0" fontId="84" fillId="43" borderId="35" xfId="0" applyFont="1" applyFill="1" applyBorder="1" applyAlignment="1">
      <alignment horizontal="center" vertical="center" wrapText="1"/>
    </xf>
    <xf numFmtId="0" fontId="84" fillId="43" borderId="25" xfId="0" applyFont="1" applyFill="1" applyBorder="1" applyAlignment="1">
      <alignment horizontal="center" vertical="center" wrapText="1"/>
    </xf>
    <xf numFmtId="0" fontId="79" fillId="32" borderId="9" xfId="0" applyFont="1" applyFill="1" applyBorder="1" applyAlignment="1">
      <alignment horizontal="center" vertical="center" wrapText="1"/>
    </xf>
    <xf numFmtId="0" fontId="79" fillId="32" borderId="11" xfId="0" applyFont="1" applyFill="1" applyBorder="1" applyAlignment="1">
      <alignment horizontal="center" vertical="center" wrapText="1"/>
    </xf>
    <xf numFmtId="0" fontId="79" fillId="32" borderId="12" xfId="0" applyFont="1" applyFill="1" applyBorder="1" applyAlignment="1">
      <alignment horizontal="center" vertical="center" wrapText="1"/>
    </xf>
    <xf numFmtId="0" fontId="79" fillId="0" borderId="0" xfId="0" applyFont="1" applyAlignment="1">
      <alignment horizontal="center" vertical="center" wrapText="1"/>
    </xf>
    <xf numFmtId="168" fontId="81" fillId="25" borderId="34" xfId="0" applyNumberFormat="1" applyFont="1" applyFill="1" applyBorder="1" applyAlignment="1">
      <alignment horizontal="center" vertical="center" wrapText="1"/>
    </xf>
    <xf numFmtId="168" fontId="81" fillId="25" borderId="35" xfId="0" applyNumberFormat="1" applyFont="1" applyFill="1" applyBorder="1" applyAlignment="1">
      <alignment horizontal="center" vertical="center" wrapText="1"/>
    </xf>
    <xf numFmtId="168" fontId="81" fillId="25" borderId="9" xfId="0" applyNumberFormat="1" applyFont="1" applyFill="1" applyBorder="1" applyAlignment="1">
      <alignment horizontal="center" vertical="center" wrapText="1"/>
    </xf>
    <xf numFmtId="168" fontId="81" fillId="25" borderId="11" xfId="0" applyNumberFormat="1" applyFont="1" applyFill="1" applyBorder="1" applyAlignment="1">
      <alignment horizontal="center" vertical="center" wrapText="1"/>
    </xf>
    <xf numFmtId="168" fontId="81" fillId="25" borderId="12" xfId="0" applyNumberFormat="1" applyFont="1" applyFill="1" applyBorder="1" applyAlignment="1">
      <alignment horizontal="center" vertical="center" wrapText="1"/>
    </xf>
    <xf numFmtId="0" fontId="84" fillId="40" borderId="5" xfId="0" applyFont="1" applyFill="1" applyBorder="1" applyAlignment="1">
      <alignment horizontal="center" vertical="center" wrapText="1"/>
    </xf>
    <xf numFmtId="0" fontId="84" fillId="40" borderId="6" xfId="0" applyFont="1" applyFill="1" applyBorder="1" applyAlignment="1">
      <alignment horizontal="center" vertical="center" wrapText="1"/>
    </xf>
    <xf numFmtId="0" fontId="84" fillId="40" borderId="18" xfId="0" applyFont="1" applyFill="1" applyBorder="1" applyAlignment="1">
      <alignment horizontal="center" vertical="center" wrapText="1"/>
    </xf>
    <xf numFmtId="0" fontId="84" fillId="43" borderId="74" xfId="0" applyFont="1" applyFill="1" applyBorder="1" applyAlignment="1">
      <alignment horizontal="center" vertical="center" wrapText="1"/>
    </xf>
    <xf numFmtId="0" fontId="84" fillId="43" borderId="61" xfId="0" applyFont="1" applyFill="1" applyBorder="1" applyAlignment="1">
      <alignment horizontal="center" vertical="center" wrapText="1"/>
    </xf>
    <xf numFmtId="0" fontId="53" fillId="31" borderId="5" xfId="0" applyFont="1" applyFill="1" applyBorder="1" applyAlignment="1">
      <alignment horizontal="center" vertical="center" wrapText="1"/>
    </xf>
    <xf numFmtId="0" fontId="53" fillId="31" borderId="6" xfId="0" applyFont="1" applyFill="1" applyBorder="1" applyAlignment="1">
      <alignment horizontal="center" vertical="center" wrapText="1"/>
    </xf>
    <xf numFmtId="0" fontId="53" fillId="31" borderId="20" xfId="0" applyFont="1" applyFill="1" applyBorder="1" applyAlignment="1">
      <alignment horizontal="center" vertical="center" wrapText="1"/>
    </xf>
    <xf numFmtId="0" fontId="53" fillId="31" borderId="4" xfId="0" applyFont="1" applyFill="1" applyBorder="1" applyAlignment="1">
      <alignment horizontal="center" vertical="center" wrapText="1"/>
    </xf>
  </cellXfs>
  <cellStyles count="102">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8">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F5903D"/>
      <color rgb="FFFFFF00"/>
      <color rgb="FF5FAF7A"/>
      <color rgb="FFFFE699"/>
      <color rgb="FF227A56"/>
      <color rgb="FF92E133"/>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86497</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431800</xdr:colOff>
      <xdr:row>23</xdr:row>
      <xdr:rowOff>1419225</xdr:rowOff>
    </xdr:from>
    <xdr:to>
      <xdr:col>11</xdr:col>
      <xdr:colOff>203200</xdr:colOff>
      <xdr:row>24</xdr:row>
      <xdr:rowOff>47625</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9982200" y="11528425"/>
          <a:ext cx="914400" cy="914400"/>
        </a:xfrm>
        <a:prstGeom prst="rect">
          <a:avLst/>
        </a:prstGeom>
      </xdr:spPr>
    </xdr:pic>
    <xdr:clientData/>
  </xdr:twoCellAnchor>
  <xdr:twoCellAnchor editAs="oneCell">
    <xdr:from>
      <xdr:col>10</xdr:col>
      <xdr:colOff>990600</xdr:colOff>
      <xdr:row>26</xdr:row>
      <xdr:rowOff>1200150</xdr:rowOff>
    </xdr:from>
    <xdr:to>
      <xdr:col>11</xdr:col>
      <xdr:colOff>762000</xdr:colOff>
      <xdr:row>28</xdr:row>
      <xdr:rowOff>660400</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28</xdr:row>
      <xdr:rowOff>1266825</xdr:rowOff>
    </xdr:from>
    <xdr:to>
      <xdr:col>11</xdr:col>
      <xdr:colOff>952500</xdr:colOff>
      <xdr:row>29</xdr:row>
      <xdr:rowOff>317500</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21</xdr:row>
      <xdr:rowOff>452400</xdr:rowOff>
    </xdr:from>
    <xdr:to>
      <xdr:col>2</xdr:col>
      <xdr:colOff>533400</xdr:colOff>
      <xdr:row>22</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21</xdr:row>
      <xdr:rowOff>434975</xdr:rowOff>
    </xdr:from>
    <xdr:to>
      <xdr:col>12</xdr:col>
      <xdr:colOff>520700</xdr:colOff>
      <xdr:row>22</xdr:row>
      <xdr:rowOff>676275</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602001</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335014</xdr:colOff>
      <xdr:row>3</xdr:row>
      <xdr:rowOff>102054</xdr:rowOff>
    </xdr:to>
    <xdr:pic>
      <xdr:nvPicPr>
        <xdr:cNvPr id="2" name="Image 1">
          <a:extLst>
            <a:ext uri="{FF2B5EF4-FFF2-40B4-BE49-F238E27FC236}">
              <a16:creationId xmlns:a16="http://schemas.microsoft.com/office/drawing/2014/main" id="{4E2DFBA9-E1D8-E44F-BD54-72F101A619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88396" cy="7937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1704975</xdr:colOff>
      <xdr:row>4</xdr:row>
      <xdr:rowOff>3626</xdr:rowOff>
    </xdr:to>
    <xdr:pic>
      <xdr:nvPicPr>
        <xdr:cNvPr id="2" name="Image 1">
          <a:extLst>
            <a:ext uri="{FF2B5EF4-FFF2-40B4-BE49-F238E27FC236}">
              <a16:creationId xmlns:a16="http://schemas.microsoft.com/office/drawing/2014/main" id="{06403C4C-BB4B-46B7-BE2A-67905B85F3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04975" cy="13222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codeName="Feuil1">
    <pageSetUpPr fitToPage="1"/>
  </sheetPr>
  <dimension ref="B1:Y42"/>
  <sheetViews>
    <sheetView showGridLines="0" topLeftCell="A11" zoomScale="41" zoomScaleNormal="40" workbookViewId="0">
      <selection activeCell="M19" sqref="M19"/>
    </sheetView>
  </sheetViews>
  <sheetFormatPr defaultColWidth="11.42578125" defaultRowHeight="14.45"/>
  <cols>
    <col min="1" max="2" width="11.42578125" style="3"/>
    <col min="3" max="3" width="20.85546875" style="3" customWidth="1"/>
    <col min="4" max="4" width="11.42578125" style="3"/>
    <col min="5" max="5" width="30.42578125" style="3" customWidth="1"/>
    <col min="6" max="6" width="22.42578125" style="3" customWidth="1"/>
    <col min="7" max="10" width="11.42578125" style="3"/>
    <col min="11" max="11" width="16.42578125" style="3" customWidth="1"/>
    <col min="12" max="12" width="24.85546875" style="3" customWidth="1"/>
    <col min="13" max="13" width="11.42578125" style="3"/>
    <col min="14" max="14" width="13.42578125" style="3" customWidth="1"/>
    <col min="15" max="20" width="11.42578125" style="3"/>
    <col min="21" max="21" width="29.42578125" style="3" customWidth="1"/>
    <col min="22" max="23" width="11.42578125" style="3"/>
    <col min="24" max="24" width="56.42578125" style="3" customWidth="1"/>
    <col min="25" max="16384" width="11.42578125" style="3"/>
  </cols>
  <sheetData>
    <row r="1" spans="2:25">
      <c r="B1" s="1"/>
      <c r="C1" s="1"/>
      <c r="D1" s="1"/>
      <c r="E1" s="1"/>
      <c r="F1" s="1"/>
      <c r="G1" s="1"/>
      <c r="H1" s="1"/>
      <c r="I1" s="1"/>
      <c r="J1" s="1"/>
      <c r="K1" s="1"/>
      <c r="L1" s="1"/>
      <c r="M1" s="1"/>
      <c r="N1" s="1"/>
      <c r="O1" s="1"/>
      <c r="P1" s="1"/>
      <c r="Q1" s="1"/>
      <c r="R1" s="1"/>
      <c r="S1" s="1"/>
      <c r="T1" s="1"/>
      <c r="U1" s="1"/>
      <c r="V1" s="1"/>
      <c r="W1" s="1"/>
      <c r="X1" s="1"/>
      <c r="Y1" s="2"/>
    </row>
    <row r="2" spans="2:25">
      <c r="Y2" s="4"/>
    </row>
    <row r="3" spans="2:25">
      <c r="Y3" s="4"/>
    </row>
    <row r="4" spans="2:25">
      <c r="Y4" s="4"/>
    </row>
    <row r="5" spans="2:25">
      <c r="Y5" s="4"/>
    </row>
    <row r="6" spans="2:25">
      <c r="Y6" s="4"/>
    </row>
    <row r="7" spans="2:25" ht="21.75" customHeight="1">
      <c r="B7" s="5"/>
      <c r="C7" s="6"/>
      <c r="D7" s="6"/>
      <c r="E7" s="6"/>
      <c r="F7" s="6"/>
      <c r="G7" s="6"/>
      <c r="H7" s="6"/>
      <c r="I7" s="6"/>
      <c r="J7" s="6"/>
      <c r="K7" s="7"/>
      <c r="L7" s="7"/>
      <c r="M7" s="7"/>
      <c r="N7" s="7"/>
      <c r="O7" s="7"/>
      <c r="P7" s="6"/>
      <c r="Q7" s="6"/>
      <c r="R7" s="6"/>
      <c r="S7" s="6"/>
      <c r="T7" s="6"/>
      <c r="U7" s="6"/>
      <c r="V7" s="6"/>
      <c r="W7" s="6"/>
      <c r="X7" s="6"/>
      <c r="Y7" s="8"/>
    </row>
    <row r="8" spans="2:25" ht="28.5">
      <c r="B8" s="259" t="s">
        <v>0</v>
      </c>
      <c r="C8" s="260"/>
      <c r="D8" s="260"/>
      <c r="E8" s="260"/>
      <c r="F8" s="260"/>
      <c r="G8" s="260"/>
      <c r="H8" s="260"/>
      <c r="I8" s="260"/>
      <c r="J8" s="260"/>
      <c r="K8" s="260"/>
      <c r="L8" s="260"/>
      <c r="M8" s="260"/>
      <c r="N8" s="260"/>
      <c r="O8" s="260"/>
      <c r="P8" s="260"/>
      <c r="Q8" s="260"/>
      <c r="R8" s="260"/>
      <c r="S8" s="260"/>
      <c r="T8" s="260"/>
      <c r="U8" s="260"/>
      <c r="V8" s="260"/>
      <c r="W8" s="260"/>
      <c r="X8" s="260"/>
      <c r="Y8" s="261"/>
    </row>
    <row r="9" spans="2:25" ht="42" customHeight="1">
      <c r="B9" s="254" t="s">
        <v>1</v>
      </c>
      <c r="C9" s="255"/>
      <c r="D9" s="255"/>
      <c r="E9" s="255"/>
      <c r="F9" s="255"/>
      <c r="G9" s="255"/>
      <c r="H9" s="255"/>
      <c r="I9" s="255"/>
      <c r="J9" s="255"/>
      <c r="K9" s="255"/>
      <c r="L9" s="255"/>
      <c r="M9" s="255"/>
      <c r="N9" s="255"/>
      <c r="O9" s="255"/>
      <c r="P9" s="255"/>
      <c r="Q9" s="255"/>
      <c r="R9" s="255"/>
      <c r="S9" s="255"/>
      <c r="T9" s="255"/>
      <c r="U9" s="255"/>
      <c r="V9" s="255"/>
      <c r="W9" s="255"/>
      <c r="X9" s="255"/>
      <c r="Y9" s="256"/>
    </row>
    <row r="10" spans="2:25" ht="28.5">
      <c r="B10" s="9"/>
      <c r="C10" s="9"/>
      <c r="D10" s="9"/>
      <c r="E10" s="9"/>
      <c r="F10" s="9"/>
      <c r="G10" s="9"/>
      <c r="H10" s="9"/>
      <c r="I10" s="9"/>
      <c r="J10" s="9"/>
      <c r="K10" s="9"/>
      <c r="L10" s="262" t="s">
        <v>2</v>
      </c>
      <c r="M10" s="262"/>
      <c r="N10" s="262"/>
      <c r="O10" s="9"/>
      <c r="P10" s="9"/>
      <c r="Q10" s="9"/>
      <c r="R10" s="9"/>
      <c r="S10" s="9"/>
      <c r="T10" s="9"/>
      <c r="U10" s="9"/>
      <c r="V10" s="9"/>
      <c r="W10" s="9"/>
      <c r="X10" s="9"/>
      <c r="Y10" s="10"/>
    </row>
    <row r="11" spans="2:25" ht="35.25" customHeight="1">
      <c r="C11" s="263" t="s">
        <v>3</v>
      </c>
      <c r="D11" s="263"/>
      <c r="E11" s="263"/>
      <c r="F11" s="263"/>
      <c r="G11" s="263"/>
      <c r="H11" s="263"/>
      <c r="I11" s="263"/>
      <c r="J11" s="263"/>
      <c r="K11" s="263"/>
      <c r="L11" s="263"/>
      <c r="M11" s="263"/>
      <c r="N11" s="263"/>
      <c r="O11" s="263"/>
      <c r="P11" s="263"/>
      <c r="Q11" s="263"/>
      <c r="R11" s="263"/>
      <c r="S11" s="263"/>
      <c r="T11" s="263"/>
      <c r="U11" s="263"/>
      <c r="V11" s="263"/>
      <c r="W11" s="263"/>
      <c r="X11" s="263"/>
      <c r="Y11" s="4"/>
    </row>
    <row r="12" spans="2:25" ht="35.25" customHeight="1">
      <c r="C12" s="40"/>
      <c r="D12" s="40"/>
      <c r="E12" s="40"/>
      <c r="F12" s="40"/>
      <c r="G12" s="40"/>
      <c r="H12" s="40"/>
      <c r="I12" s="40"/>
      <c r="J12" s="40"/>
      <c r="K12" s="40"/>
      <c r="L12" s="40"/>
      <c r="M12" s="40"/>
      <c r="N12" s="40"/>
      <c r="O12" s="40"/>
      <c r="P12" s="40"/>
      <c r="Q12" s="40"/>
      <c r="R12" s="40"/>
      <c r="S12" s="40"/>
      <c r="T12" s="40"/>
      <c r="U12" s="40"/>
      <c r="V12" s="40"/>
      <c r="W12" s="40"/>
      <c r="X12" s="40"/>
      <c r="Y12" s="4"/>
    </row>
    <row r="13" spans="2:25" ht="35.25" customHeight="1" thickBot="1">
      <c r="C13" s="257" t="s">
        <v>4</v>
      </c>
      <c r="D13" s="257"/>
      <c r="E13" s="40"/>
      <c r="F13" s="40"/>
      <c r="G13" s="40"/>
      <c r="H13" s="40"/>
      <c r="I13" s="40"/>
      <c r="J13" s="40"/>
      <c r="K13" s="40"/>
      <c r="L13" s="40"/>
      <c r="M13" s="40"/>
      <c r="N13" s="40"/>
      <c r="O13" s="40"/>
      <c r="P13" s="40"/>
      <c r="Q13" s="40"/>
      <c r="R13" s="40"/>
      <c r="S13" s="40"/>
      <c r="T13" s="40"/>
      <c r="U13" s="40"/>
      <c r="V13" s="40"/>
      <c r="W13" s="40"/>
      <c r="X13" s="40"/>
      <c r="Y13" s="4"/>
    </row>
    <row r="14" spans="2:25" ht="35.25" customHeight="1">
      <c r="C14" s="264" t="s">
        <v>5</v>
      </c>
      <c r="D14" s="265"/>
      <c r="E14" s="265"/>
      <c r="F14" s="41"/>
      <c r="G14" s="266" t="s">
        <v>6</v>
      </c>
      <c r="H14" s="266"/>
      <c r="I14" s="266"/>
      <c r="J14" s="266"/>
      <c r="K14" s="266"/>
      <c r="L14" s="266"/>
      <c r="M14" s="266"/>
      <c r="N14" s="266"/>
      <c r="O14" s="266"/>
      <c r="P14" s="266"/>
      <c r="Q14" s="266"/>
      <c r="R14" s="266"/>
      <c r="S14" s="266"/>
      <c r="T14" s="266"/>
      <c r="U14" s="266"/>
      <c r="V14" s="266"/>
      <c r="W14" s="266"/>
      <c r="X14" s="267"/>
      <c r="Y14" s="4"/>
    </row>
    <row r="15" spans="2:25" ht="35.25" customHeight="1">
      <c r="C15" s="268" t="s">
        <v>7</v>
      </c>
      <c r="D15" s="269"/>
      <c r="E15" s="269"/>
      <c r="F15" s="40"/>
      <c r="G15" s="270" t="s">
        <v>6</v>
      </c>
      <c r="H15" s="270"/>
      <c r="I15" s="270"/>
      <c r="J15" s="270"/>
      <c r="K15" s="270"/>
      <c r="L15" s="270"/>
      <c r="M15" s="270"/>
      <c r="N15" s="270"/>
      <c r="O15" s="270"/>
      <c r="P15" s="270"/>
      <c r="Q15" s="270"/>
      <c r="R15" s="270"/>
      <c r="S15" s="270"/>
      <c r="T15" s="270"/>
      <c r="U15" s="270"/>
      <c r="V15" s="270"/>
      <c r="W15" s="270"/>
      <c r="X15" s="271"/>
      <c r="Y15" s="4"/>
    </row>
    <row r="16" spans="2:25" ht="35.25" customHeight="1" thickBot="1">
      <c r="C16" s="43" t="s">
        <v>8</v>
      </c>
      <c r="D16" s="44"/>
      <c r="E16" s="44"/>
      <c r="F16" s="42"/>
      <c r="G16" s="272" t="s">
        <v>6</v>
      </c>
      <c r="H16" s="272"/>
      <c r="I16" s="272"/>
      <c r="J16" s="272"/>
      <c r="K16" s="272"/>
      <c r="L16" s="272"/>
      <c r="M16" s="272"/>
      <c r="N16" s="272"/>
      <c r="O16" s="272"/>
      <c r="P16" s="272"/>
      <c r="Q16" s="272"/>
      <c r="R16" s="272"/>
      <c r="S16" s="272"/>
      <c r="T16" s="272"/>
      <c r="U16" s="272"/>
      <c r="V16" s="272"/>
      <c r="W16" s="272"/>
      <c r="X16" s="273"/>
      <c r="Y16" s="4"/>
    </row>
    <row r="17" spans="3:25" s="45" customFormat="1" ht="35.25" customHeight="1">
      <c r="C17" s="46"/>
      <c r="D17" s="46"/>
      <c r="E17" s="46"/>
      <c r="F17" s="47"/>
      <c r="H17" s="48"/>
      <c r="I17" s="48"/>
      <c r="J17" s="48"/>
      <c r="K17" s="48"/>
      <c r="L17" s="48"/>
      <c r="M17" s="48"/>
      <c r="N17" s="48"/>
      <c r="O17" s="48"/>
      <c r="P17" s="48"/>
      <c r="Q17" s="48"/>
      <c r="R17" s="48"/>
      <c r="S17" s="48"/>
      <c r="T17" s="48"/>
      <c r="U17" s="48"/>
      <c r="V17" s="48"/>
      <c r="W17" s="48"/>
      <c r="X17" s="48"/>
      <c r="Y17" s="49"/>
    </row>
    <row r="18" spans="3:25" s="45" customFormat="1" ht="35.25" customHeight="1">
      <c r="C18" s="46"/>
      <c r="D18" s="46"/>
      <c r="E18" s="46"/>
      <c r="F18" s="47"/>
      <c r="H18" s="48"/>
      <c r="I18" s="48"/>
      <c r="J18" s="48"/>
      <c r="K18" s="48"/>
      <c r="L18" s="48"/>
      <c r="M18" s="48"/>
      <c r="N18" s="48"/>
      <c r="O18" s="48"/>
      <c r="P18" s="48"/>
      <c r="Q18" s="48"/>
      <c r="R18" s="48"/>
      <c r="S18" s="48"/>
      <c r="T18" s="48"/>
      <c r="U18" s="48"/>
      <c r="V18" s="48"/>
      <c r="W18" s="48"/>
      <c r="X18" s="48"/>
      <c r="Y18" s="49"/>
    </row>
    <row r="19" spans="3:25" ht="29.25" customHeight="1">
      <c r="C19" s="258" t="s">
        <v>9</v>
      </c>
      <c r="D19" s="258"/>
      <c r="E19" s="258"/>
      <c r="F19" s="258"/>
      <c r="Y19" s="4"/>
    </row>
    <row r="20" spans="3:25" ht="15.95" customHeight="1">
      <c r="Y20" s="4"/>
    </row>
    <row r="21" spans="3:25" ht="62.25" customHeight="1">
      <c r="C21" s="251" t="s">
        <v>10</v>
      </c>
      <c r="D21" s="252"/>
      <c r="E21" s="252"/>
      <c r="F21" s="252"/>
      <c r="G21" s="252"/>
      <c r="H21" s="252"/>
      <c r="I21" s="252"/>
      <c r="J21" s="252"/>
      <c r="K21" s="252"/>
      <c r="L21" s="252"/>
      <c r="M21" s="252"/>
      <c r="N21" s="252"/>
      <c r="O21" s="252"/>
      <c r="P21" s="252"/>
      <c r="Q21" s="252"/>
      <c r="R21" s="252"/>
      <c r="S21" s="252"/>
      <c r="T21" s="252"/>
      <c r="U21" s="252"/>
      <c r="V21" s="252"/>
      <c r="W21" s="252"/>
      <c r="X21" s="253"/>
      <c r="Y21" s="4"/>
    </row>
    <row r="22" spans="3:25" s="45" customFormat="1" ht="84.75" customHeight="1" thickBot="1">
      <c r="C22" s="50"/>
      <c r="D22" s="51"/>
      <c r="E22" s="51"/>
      <c r="F22" s="51"/>
      <c r="G22" s="51"/>
      <c r="H22" s="51"/>
      <c r="I22" s="51"/>
      <c r="J22" s="51"/>
      <c r="K22" s="51"/>
      <c r="L22" s="51"/>
      <c r="M22" s="51"/>
      <c r="N22" s="51"/>
      <c r="O22" s="51"/>
      <c r="P22" s="51"/>
      <c r="Q22" s="51"/>
      <c r="R22" s="51"/>
      <c r="S22" s="51"/>
      <c r="T22" s="51"/>
      <c r="U22" s="51"/>
      <c r="V22" s="51"/>
      <c r="W22" s="51"/>
      <c r="X22" s="51"/>
      <c r="Y22" s="49"/>
    </row>
    <row r="23" spans="3:25" s="45" customFormat="1" ht="84.75" customHeight="1" thickBot="1">
      <c r="C23" s="295" t="s">
        <v>11</v>
      </c>
      <c r="D23" s="296"/>
      <c r="E23" s="296"/>
      <c r="F23" s="296"/>
      <c r="G23" s="296"/>
      <c r="H23" s="296"/>
      <c r="I23" s="296"/>
      <c r="J23" s="297"/>
      <c r="K23" s="51"/>
      <c r="L23" s="51"/>
      <c r="M23" s="283" t="s">
        <v>12</v>
      </c>
      <c r="N23" s="284"/>
      <c r="O23" s="284"/>
      <c r="P23" s="284"/>
      <c r="Q23" s="284"/>
      <c r="R23" s="284"/>
      <c r="S23" s="284"/>
      <c r="T23" s="284"/>
      <c r="U23" s="284"/>
      <c r="V23" s="284"/>
      <c r="W23" s="285"/>
      <c r="Y23" s="49"/>
    </row>
    <row r="24" spans="3:25" s="45" customFormat="1" ht="180.75" customHeight="1">
      <c r="C24" s="298" t="s">
        <v>13</v>
      </c>
      <c r="D24" s="299"/>
      <c r="E24" s="299"/>
      <c r="F24" s="299"/>
      <c r="G24" s="299"/>
      <c r="H24" s="299"/>
      <c r="I24" s="299"/>
      <c r="J24" s="300"/>
      <c r="K24" s="51"/>
      <c r="L24" s="51"/>
      <c r="M24" s="286" t="s">
        <v>14</v>
      </c>
      <c r="N24" s="287"/>
      <c r="O24" s="287"/>
      <c r="P24" s="287"/>
      <c r="Q24" s="287"/>
      <c r="R24" s="287"/>
      <c r="S24" s="287"/>
      <c r="T24" s="287"/>
      <c r="U24" s="287"/>
      <c r="V24" s="287"/>
      <c r="W24" s="288"/>
      <c r="Y24" s="49"/>
    </row>
    <row r="25" spans="3:25" s="45" customFormat="1" ht="51.95" customHeight="1">
      <c r="C25" s="289" t="s">
        <v>15</v>
      </c>
      <c r="D25" s="290"/>
      <c r="E25" s="290"/>
      <c r="F25" s="290"/>
      <c r="G25" s="290"/>
      <c r="H25" s="290"/>
      <c r="I25" s="290"/>
      <c r="J25" s="291"/>
      <c r="K25" s="51"/>
      <c r="L25" s="51"/>
      <c r="M25" s="298" t="s">
        <v>16</v>
      </c>
      <c r="N25" s="299"/>
      <c r="O25" s="299"/>
      <c r="P25" s="299"/>
      <c r="Q25" s="299"/>
      <c r="R25" s="299"/>
      <c r="S25" s="299"/>
      <c r="T25" s="299"/>
      <c r="U25" s="299"/>
      <c r="V25" s="299"/>
      <c r="W25" s="300"/>
      <c r="Y25" s="49"/>
    </row>
    <row r="26" spans="3:25" s="45" customFormat="1" ht="81.95" customHeight="1" thickBot="1">
      <c r="C26" s="289" t="s">
        <v>17</v>
      </c>
      <c r="D26" s="290"/>
      <c r="E26" s="290"/>
      <c r="F26" s="290"/>
      <c r="G26" s="290"/>
      <c r="H26" s="290"/>
      <c r="I26" s="290"/>
      <c r="J26" s="291"/>
      <c r="K26" s="51"/>
      <c r="L26" s="51"/>
      <c r="M26" s="277"/>
      <c r="N26" s="278"/>
      <c r="O26" s="278"/>
      <c r="P26" s="278"/>
      <c r="Q26" s="278"/>
      <c r="R26" s="278"/>
      <c r="S26" s="278"/>
      <c r="T26" s="278"/>
      <c r="U26" s="278"/>
      <c r="V26" s="278"/>
      <c r="W26" s="279"/>
      <c r="Y26" s="49"/>
    </row>
    <row r="27" spans="3:25" s="45" customFormat="1" ht="102.6" customHeight="1" thickBot="1">
      <c r="C27" s="292"/>
      <c r="D27" s="293"/>
      <c r="E27" s="293"/>
      <c r="F27" s="293"/>
      <c r="G27" s="293"/>
      <c r="H27" s="293"/>
      <c r="I27" s="293"/>
      <c r="J27" s="294"/>
      <c r="K27" s="51"/>
      <c r="L27" s="51"/>
      <c r="M27" s="74"/>
      <c r="N27" s="74"/>
      <c r="O27" s="74"/>
      <c r="P27" s="74"/>
      <c r="Q27" s="74"/>
      <c r="R27" s="74"/>
      <c r="S27" s="74"/>
      <c r="T27" s="74"/>
      <c r="U27" s="74"/>
      <c r="V27" s="74"/>
      <c r="W27" s="74"/>
      <c r="Y27" s="49"/>
    </row>
    <row r="28" spans="3:25" s="45" customFormat="1" ht="12.95" customHeight="1">
      <c r="C28" s="50"/>
      <c r="D28" s="51"/>
      <c r="E28" s="51"/>
      <c r="F28" s="51"/>
      <c r="G28" s="51"/>
      <c r="H28" s="51"/>
      <c r="I28" s="51"/>
      <c r="J28" s="51"/>
      <c r="K28" s="51"/>
      <c r="L28" s="51"/>
      <c r="M28" s="74"/>
      <c r="N28" s="74"/>
      <c r="O28" s="74"/>
      <c r="P28" s="74"/>
      <c r="Q28" s="74"/>
      <c r="R28" s="74"/>
      <c r="S28" s="74"/>
      <c r="T28" s="74"/>
      <c r="U28" s="74"/>
      <c r="V28" s="74"/>
      <c r="W28" s="74"/>
      <c r="Y28" s="49"/>
    </row>
    <row r="29" spans="3:25" s="45" customFormat="1" ht="168.95" customHeight="1" thickBot="1">
      <c r="N29" s="52"/>
      <c r="O29" s="52"/>
      <c r="P29" s="52"/>
      <c r="Q29" s="52"/>
      <c r="R29" s="52"/>
      <c r="S29" s="52"/>
      <c r="T29" s="52"/>
      <c r="U29" s="52"/>
      <c r="V29" s="52"/>
      <c r="W29" s="52"/>
      <c r="X29" s="52"/>
      <c r="Y29" s="49"/>
    </row>
    <row r="30" spans="3:25" s="45" customFormat="1" ht="83.45" customHeight="1">
      <c r="C30" s="280" t="s">
        <v>18</v>
      </c>
      <c r="D30" s="281"/>
      <c r="E30" s="281"/>
      <c r="F30" s="281"/>
      <c r="G30" s="281"/>
      <c r="H30" s="281"/>
      <c r="I30" s="281"/>
      <c r="J30" s="281"/>
      <c r="K30" s="281"/>
      <c r="L30" s="281"/>
      <c r="M30" s="281"/>
      <c r="N30" s="281"/>
      <c r="O30" s="281"/>
      <c r="P30" s="281"/>
      <c r="Q30" s="281"/>
      <c r="R30" s="281"/>
      <c r="S30" s="281"/>
      <c r="T30" s="281"/>
      <c r="U30" s="281"/>
      <c r="V30" s="281"/>
      <c r="W30" s="282"/>
      <c r="X30" s="52"/>
      <c r="Y30" s="49"/>
    </row>
    <row r="31" spans="3:25" s="45" customFormat="1" ht="144.94999999999999" customHeight="1" thickBot="1">
      <c r="C31" s="277" t="s">
        <v>19</v>
      </c>
      <c r="D31" s="278"/>
      <c r="E31" s="278"/>
      <c r="F31" s="278"/>
      <c r="G31" s="278"/>
      <c r="H31" s="278"/>
      <c r="I31" s="278"/>
      <c r="J31" s="278"/>
      <c r="K31" s="278"/>
      <c r="L31" s="278"/>
      <c r="M31" s="278"/>
      <c r="N31" s="278"/>
      <c r="O31" s="278"/>
      <c r="P31" s="278"/>
      <c r="Q31" s="278"/>
      <c r="R31" s="278"/>
      <c r="S31" s="278"/>
      <c r="T31" s="278"/>
      <c r="U31" s="278"/>
      <c r="V31" s="278"/>
      <c r="W31" s="279"/>
      <c r="X31" s="52"/>
      <c r="Y31" s="49"/>
    </row>
    <row r="32" spans="3:25" s="45" customFormat="1" ht="54.95" customHeight="1">
      <c r="N32" s="52"/>
      <c r="O32" s="52"/>
      <c r="P32" s="52"/>
      <c r="Q32" s="52"/>
      <c r="R32" s="52"/>
      <c r="S32" s="52"/>
      <c r="T32" s="52"/>
      <c r="U32" s="52"/>
      <c r="V32" s="52"/>
      <c r="W32" s="52"/>
      <c r="X32" s="52"/>
      <c r="Y32" s="49"/>
    </row>
    <row r="33" spans="3:25" s="45" customFormat="1" ht="93" customHeight="1">
      <c r="N33" s="52"/>
      <c r="O33" s="52"/>
      <c r="P33" s="52"/>
      <c r="Q33" s="52"/>
      <c r="R33" s="52"/>
      <c r="S33" s="52"/>
      <c r="T33" s="52"/>
      <c r="U33" s="52"/>
      <c r="V33" s="52"/>
      <c r="W33" s="52"/>
      <c r="X33" s="52"/>
      <c r="Y33" s="49"/>
    </row>
    <row r="34" spans="3:25" s="45" customFormat="1" ht="87" customHeight="1">
      <c r="N34" s="52"/>
      <c r="O34" s="52"/>
      <c r="P34" s="52"/>
      <c r="Q34" s="52"/>
      <c r="R34" s="52"/>
      <c r="S34" s="52"/>
      <c r="T34" s="52"/>
      <c r="U34" s="52"/>
      <c r="V34" s="52"/>
      <c r="W34" s="52"/>
      <c r="X34" s="52"/>
      <c r="Y34" s="49"/>
    </row>
    <row r="35" spans="3:25" s="45" customFormat="1" ht="58.5" customHeight="1" thickBot="1">
      <c r="Y35" s="49"/>
    </row>
    <row r="36" spans="3:25" s="45" customFormat="1" ht="180.75" customHeight="1">
      <c r="C36" s="274" t="s">
        <v>20</v>
      </c>
      <c r="D36" s="275"/>
      <c r="E36" s="275"/>
      <c r="F36" s="275"/>
      <c r="G36" s="275"/>
      <c r="H36" s="275"/>
      <c r="I36" s="275"/>
      <c r="J36" s="275"/>
      <c r="K36" s="275"/>
      <c r="L36" s="275"/>
      <c r="M36" s="276"/>
      <c r="Y36" s="49"/>
    </row>
    <row r="37" spans="3:25" s="45" customFormat="1" ht="78.75" customHeight="1" thickBot="1">
      <c r="C37" s="277" t="s">
        <v>21</v>
      </c>
      <c r="D37" s="278"/>
      <c r="E37" s="278"/>
      <c r="F37" s="278"/>
      <c r="G37" s="278"/>
      <c r="H37" s="278"/>
      <c r="I37" s="278"/>
      <c r="J37" s="278"/>
      <c r="K37" s="278"/>
      <c r="L37" s="278"/>
      <c r="M37" s="279"/>
      <c r="N37" s="3"/>
      <c r="O37" s="3"/>
      <c r="P37" s="3"/>
      <c r="Q37" s="3"/>
      <c r="R37" s="3"/>
      <c r="S37" s="3"/>
      <c r="T37" s="3"/>
      <c r="U37" s="3"/>
      <c r="V37" s="3"/>
      <c r="W37" s="3"/>
      <c r="X37" s="3"/>
    </row>
    <row r="38" spans="3:25" s="45" customFormat="1" ht="85.5" customHeight="1">
      <c r="N38" s="3"/>
      <c r="O38" s="3"/>
      <c r="P38" s="3"/>
      <c r="Q38" s="3"/>
      <c r="R38" s="3"/>
      <c r="S38" s="3"/>
      <c r="T38" s="3"/>
      <c r="U38" s="3"/>
      <c r="V38" s="3"/>
      <c r="W38" s="3"/>
      <c r="X38" s="3"/>
    </row>
    <row r="39" spans="3:25" s="45" customFormat="1" ht="84.75" customHeight="1">
      <c r="M39" s="51"/>
      <c r="N39" s="51"/>
      <c r="O39" s="51"/>
      <c r="P39" s="51"/>
      <c r="Q39" s="51"/>
      <c r="R39" s="51"/>
      <c r="S39" s="51"/>
      <c r="T39" s="51"/>
      <c r="U39" s="51"/>
      <c r="V39" s="51"/>
      <c r="W39" s="51"/>
      <c r="X39" s="51"/>
    </row>
    <row r="42" spans="3:25" ht="117" customHeight="1"/>
  </sheetData>
  <sheetProtection algorithmName="SHA-512" hashValue="2pRIzyWbQ8k9/GNuCpyGIvXg0QP72f8vpvut0ezDHu2pSCBmHNsGVyTFqJxzlwRxxLLa8WTUQv/6XZiI5k8qJg==" saltValue="8ijOqv51VePDR09sNZq/Kw==" spinCount="100000" sheet="1" formatCells="0" formatColumns="0" formatRows="0" insertColumns="0" insertRows="0" insertHyperlinks="0" deleteColumns="0" deleteRows="0" sort="0" autoFilter="0" pivotTables="0"/>
  <mergeCells count="23">
    <mergeCell ref="C36:M36"/>
    <mergeCell ref="C37:M37"/>
    <mergeCell ref="C30:W30"/>
    <mergeCell ref="C31:W31"/>
    <mergeCell ref="M23:W23"/>
    <mergeCell ref="M24:W24"/>
    <mergeCell ref="C26:J27"/>
    <mergeCell ref="C23:J23"/>
    <mergeCell ref="C24:J24"/>
    <mergeCell ref="C25:J25"/>
    <mergeCell ref="M25:W26"/>
    <mergeCell ref="C21:X21"/>
    <mergeCell ref="B9:Y9"/>
    <mergeCell ref="C13:D13"/>
    <mergeCell ref="C19:F19"/>
    <mergeCell ref="B8:Y8"/>
    <mergeCell ref="L10:N10"/>
    <mergeCell ref="C11:X11"/>
    <mergeCell ref="C14:E14"/>
    <mergeCell ref="G14:X14"/>
    <mergeCell ref="C15:E15"/>
    <mergeCell ref="G15:X15"/>
    <mergeCell ref="G16:X16"/>
  </mergeCells>
  <pageMargins left="6.6666666666666671E-3" right="0.7" top="3.3333333333333335E-3" bottom="0.75" header="0.3" footer="0.3"/>
  <pageSetup paperSize="9" scale="24"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codeName="Feuil2">
    <tabColor rgb="FF7030A0"/>
  </sheetPr>
  <dimension ref="A1:K17"/>
  <sheetViews>
    <sheetView showGridLines="0" topLeftCell="A7" zoomScale="82" zoomScaleNormal="55" workbookViewId="0">
      <selection activeCell="C25" sqref="C25"/>
    </sheetView>
  </sheetViews>
  <sheetFormatPr defaultColWidth="11.42578125" defaultRowHeight="14.45"/>
  <cols>
    <col min="1" max="1" width="16.85546875" customWidth="1"/>
    <col min="2" max="2" width="58.42578125" customWidth="1"/>
    <col min="3" max="3" width="21.42578125" customWidth="1"/>
    <col min="4" max="4" width="25.42578125" customWidth="1"/>
    <col min="5" max="5" width="11.42578125" customWidth="1"/>
  </cols>
  <sheetData>
    <row r="1" spans="1:11" ht="15" thickBot="1"/>
    <row r="2" spans="1:11" ht="54.95" customHeight="1" thickBot="1">
      <c r="B2" s="301" t="s">
        <v>22</v>
      </c>
      <c r="C2" s="302"/>
      <c r="D2" s="303"/>
    </row>
    <row r="3" spans="1:11" ht="24.95" customHeight="1" thickBot="1">
      <c r="B3" s="60"/>
      <c r="C3" s="60"/>
      <c r="D3" s="60"/>
    </row>
    <row r="4" spans="1:11" ht="54.95" customHeight="1" thickBot="1">
      <c r="B4" s="306" t="s">
        <v>23</v>
      </c>
      <c r="C4" s="307"/>
      <c r="D4" s="308"/>
      <c r="E4" s="56"/>
      <c r="F4" s="63"/>
      <c r="G4" s="64"/>
      <c r="H4" s="56"/>
      <c r="I4" s="56"/>
    </row>
    <row r="5" spans="1:11" ht="21.6" customHeight="1" thickBot="1">
      <c r="B5" s="60"/>
      <c r="C5" s="60"/>
      <c r="D5" s="60"/>
    </row>
    <row r="6" spans="1:11" ht="31.5" thickBot="1">
      <c r="B6" s="75" t="s">
        <v>24</v>
      </c>
      <c r="C6" s="76" t="s">
        <v>25</v>
      </c>
      <c r="D6" s="77" t="s">
        <v>26</v>
      </c>
      <c r="H6" s="65"/>
      <c r="I6" s="65"/>
      <c r="J6" s="65"/>
      <c r="K6" s="65"/>
    </row>
    <row r="7" spans="1:11" ht="78.599999999999994" customHeight="1">
      <c r="A7" s="309" t="s">
        <v>27</v>
      </c>
      <c r="B7" s="78" t="s">
        <v>28</v>
      </c>
      <c r="C7" s="78" t="s">
        <v>29</v>
      </c>
      <c r="D7" s="79" t="s">
        <v>30</v>
      </c>
      <c r="H7" s="65"/>
      <c r="I7" s="65"/>
      <c r="J7" s="65"/>
      <c r="K7" s="65"/>
    </row>
    <row r="8" spans="1:11" ht="78.599999999999994" customHeight="1" thickBot="1">
      <c r="A8" s="310"/>
      <c r="B8" s="82" t="s">
        <v>31</v>
      </c>
      <c r="C8" s="80" t="s">
        <v>29</v>
      </c>
      <c r="D8" s="81" t="s">
        <v>30</v>
      </c>
      <c r="H8" s="65"/>
      <c r="I8" s="65"/>
      <c r="J8" s="65"/>
      <c r="K8" s="65"/>
    </row>
    <row r="9" spans="1:11" ht="29.45" customHeight="1">
      <c r="A9" s="61"/>
      <c r="B9" s="62"/>
      <c r="C9" s="62"/>
      <c r="D9" s="62"/>
      <c r="H9" s="65"/>
      <c r="I9" s="65"/>
      <c r="J9" s="65"/>
      <c r="K9" s="65"/>
    </row>
    <row r="10" spans="1:11" ht="29.45" customHeight="1" thickBot="1">
      <c r="A10" s="61"/>
      <c r="B10" s="62"/>
      <c r="C10" s="62"/>
      <c r="D10" s="62"/>
      <c r="H10" s="65"/>
      <c r="I10" s="65"/>
      <c r="J10" s="65"/>
      <c r="K10" s="65"/>
    </row>
    <row r="11" spans="1:11" ht="43.5" customHeight="1" thickBot="1">
      <c r="A11" s="61"/>
      <c r="B11" s="306" t="s">
        <v>32</v>
      </c>
      <c r="C11" s="307"/>
      <c r="D11" s="308"/>
      <c r="H11" s="65"/>
      <c r="I11" s="65"/>
      <c r="J11" s="65"/>
      <c r="K11" s="65"/>
    </row>
    <row r="12" spans="1:11" ht="29.45" customHeight="1" thickBot="1">
      <c r="A12" s="61"/>
      <c r="B12" s="62"/>
      <c r="C12" s="62"/>
      <c r="D12" s="62"/>
      <c r="H12" s="65"/>
      <c r="I12" s="65"/>
      <c r="J12" s="65"/>
      <c r="K12" s="65"/>
    </row>
    <row r="13" spans="1:11" ht="15" thickBot="1">
      <c r="A13" s="70" t="s">
        <v>33</v>
      </c>
      <c r="B13" s="67" t="s">
        <v>28</v>
      </c>
      <c r="C13" s="68" t="s">
        <v>29</v>
      </c>
      <c r="D13" s="69" t="s">
        <v>30</v>
      </c>
      <c r="H13" s="65"/>
      <c r="I13" s="65"/>
      <c r="J13" s="65"/>
      <c r="K13" s="65"/>
    </row>
    <row r="14" spans="1:11" ht="27.95" customHeight="1">
      <c r="A14" s="61"/>
      <c r="B14" s="62"/>
      <c r="C14" s="62"/>
      <c r="D14" s="62"/>
      <c r="H14" s="65"/>
      <c r="I14" s="65"/>
      <c r="J14" s="65"/>
      <c r="K14" s="65"/>
    </row>
    <row r="15" spans="1:11" s="72" customFormat="1" ht="71.099999999999994" customHeight="1" thickBot="1">
      <c r="A15" s="66"/>
      <c r="B15" s="83" t="s">
        <v>34</v>
      </c>
      <c r="C15" s="71" t="s">
        <v>35</v>
      </c>
      <c r="D15" s="84" t="s">
        <v>36</v>
      </c>
      <c r="H15" s="73"/>
      <c r="I15" s="73"/>
      <c r="J15" s="73"/>
      <c r="K15" s="73"/>
    </row>
    <row r="16" spans="1:11" ht="35.25" customHeight="1" thickBot="1">
      <c r="A16" s="304" t="s">
        <v>37</v>
      </c>
      <c r="B16" s="216"/>
      <c r="C16" s="216"/>
      <c r="D16" s="85" t="str">
        <f>IF(C16="","","OCS")</f>
        <v/>
      </c>
      <c r="H16" s="65"/>
      <c r="I16" s="65"/>
      <c r="J16" s="65"/>
      <c r="K16" s="65"/>
    </row>
    <row r="17" spans="1:11" ht="35.25" customHeight="1" thickBot="1">
      <c r="A17" s="305"/>
      <c r="B17" s="217"/>
      <c r="C17" s="217"/>
      <c r="D17" s="85" t="str">
        <f>IF(C17="","","OCS")</f>
        <v/>
      </c>
      <c r="H17" s="65"/>
      <c r="I17" s="65"/>
      <c r="J17" s="65"/>
      <c r="K17" s="65"/>
    </row>
  </sheetData>
  <sheetProtection algorithmName="SHA-512" hashValue="39RlVTl3+Yf2OCARAyxyhM9buMFAmMS6o/LK+Npd+CLnLsFgo8SYHXtX4c6BquUaZKFjh+u5UKAPHtmjBsxMgw==" saltValue="feGxTgQ8eOW6S7vWhLIN+w==" spinCount="100000" sheet="1" formatCells="0" formatColumns="0" formatRows="0" insertColumns="0" insertRows="0" insertHyperlinks="0" deleteColumns="0" deleteRows="0" sort="0" autoFilter="0" pivotTables="0"/>
  <mergeCells count="5">
    <mergeCell ref="B2:D2"/>
    <mergeCell ref="A16:A17"/>
    <mergeCell ref="B4:D4"/>
    <mergeCell ref="B11:D11"/>
    <mergeCell ref="A7:A8"/>
  </mergeCells>
  <phoneticPr fontId="9" type="noConversion"/>
  <dataValidations count="6">
    <dataValidation type="list" allowBlank="1" showInputMessage="1" showErrorMessage="1" sqref="C9:C10 C12" xr:uid="{5664F73D-52DB-4FA8-8D9A-5124B0363109}">
      <formula1>"1-Investissements,2-Frais généraux,3-Contributions en nature,4-Amortissement,5-Tx forf personnel+autoconst,6-Coût unitaire bananes,7-Coût unitaire cannes à sucre"</formula1>
    </dataValidation>
    <dataValidation type="list" allowBlank="1" showErrorMessage="1" promptTitle="Sélectionnez un type d'action" sqref="B14" xr:uid="{5FDA93D4-9951-4646-AF67-24180B1FDBBF}">
      <formula1>#REF!</formula1>
    </dataValidation>
    <dataValidation type="list" allowBlank="1" showInputMessage="1" showErrorMessage="1" sqref="C14" xr:uid="{361DD05A-7134-4378-8F75-75AA63BE9685}">
      <formula1>"1-Investissements,2-Frais généraux,3-Frais de personnel"</formula1>
    </dataValidation>
    <dataValidation allowBlank="1" showErrorMessage="1" promptTitle="Sélectionnez un type d'action" sqref="B7" xr:uid="{0C51D37B-2250-4CC7-AB01-FB6A7EBDBC3E}"/>
    <dataValidation type="list" allowBlank="1" showInputMessage="1" showErrorMessage="1" sqref="C13 C7:C8 C16:C17" xr:uid="{A8EED157-0F51-B14C-93C0-D9A7E32205D5}">
      <formula1>"1 - Surcoût changement"</formula1>
    </dataValidation>
    <dataValidation type="list" allowBlank="1" showErrorMessage="1" promptTitle="Sélectionnez un type d'action" sqref="B13 B16:B17" xr:uid="{8B33E746-6EE1-F141-9808-CC11B2A26BD9}">
      <formula1>$B$7:$B$8</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228AA-7684-174F-8712-C837E7DF2859}">
  <sheetPr>
    <tabColor rgb="FF227A56"/>
    <pageSetUpPr fitToPage="1"/>
  </sheetPr>
  <dimension ref="B3:O12"/>
  <sheetViews>
    <sheetView showGridLines="0" topLeftCell="E6" zoomScale="85" zoomScaleNormal="85" workbookViewId="0">
      <selection activeCell="M10" sqref="M10"/>
    </sheetView>
  </sheetViews>
  <sheetFormatPr defaultColWidth="11.42578125" defaultRowHeight="14.45"/>
  <cols>
    <col min="1" max="1" width="11.42578125" style="3"/>
    <col min="2" max="2" width="41.42578125" style="3" customWidth="1"/>
    <col min="3" max="3" width="27.140625" style="3" customWidth="1"/>
    <col min="4" max="4" width="28.42578125" style="3" customWidth="1"/>
    <col min="5" max="5" width="27.42578125" style="3" customWidth="1"/>
    <col min="6" max="6" width="34.42578125" style="3" customWidth="1"/>
    <col min="7" max="7" width="29.85546875" style="3" customWidth="1"/>
    <col min="8" max="8" width="26.5703125" style="3" customWidth="1"/>
    <col min="9" max="9" width="31.140625" style="3" customWidth="1"/>
    <col min="10" max="10" width="25.140625" style="3" customWidth="1"/>
    <col min="11" max="11" width="37.42578125" style="3" customWidth="1"/>
    <col min="12" max="13" width="18.85546875" style="3" customWidth="1"/>
    <col min="14" max="14" width="20.42578125" style="3" bestFit="1" customWidth="1"/>
    <col min="15" max="15" width="12.85546875" style="3" bestFit="1" customWidth="1"/>
    <col min="16" max="16384" width="11.42578125" style="3"/>
  </cols>
  <sheetData>
    <row r="3" spans="2:15" ht="26.1" customHeight="1">
      <c r="B3" s="315" t="s">
        <v>38</v>
      </c>
      <c r="C3" s="316"/>
      <c r="D3" s="316"/>
      <c r="E3" s="316"/>
      <c r="F3" s="316"/>
      <c r="G3" s="316"/>
      <c r="H3" s="316"/>
      <c r="I3" s="316"/>
      <c r="J3" s="316"/>
      <c r="K3" s="316"/>
      <c r="L3" s="316"/>
      <c r="M3" s="316"/>
      <c r="N3" s="316"/>
      <c r="O3" s="316"/>
    </row>
    <row r="4" spans="2:15" s="45" customFormat="1" ht="32.450000000000003" thickBot="1">
      <c r="B4" s="99"/>
      <c r="C4" s="100"/>
      <c r="D4" s="100"/>
      <c r="E4" s="100"/>
      <c r="F4" s="100"/>
      <c r="G4" s="100"/>
      <c r="H4" s="100"/>
    </row>
    <row r="5" spans="2:15" ht="15" customHeight="1">
      <c r="B5" s="347" t="s">
        <v>39</v>
      </c>
      <c r="C5" s="348"/>
      <c r="D5" s="348"/>
      <c r="E5" s="348"/>
      <c r="F5" s="325" t="s">
        <v>40</v>
      </c>
      <c r="G5" s="323" t="s">
        <v>41</v>
      </c>
      <c r="H5" s="323"/>
      <c r="I5" s="317" t="s">
        <v>42</v>
      </c>
      <c r="J5" s="318"/>
      <c r="K5" s="318"/>
      <c r="L5" s="318"/>
      <c r="M5" s="318"/>
      <c r="N5" s="318"/>
      <c r="O5" s="319"/>
    </row>
    <row r="6" spans="2:15" ht="75" customHeight="1" thickBot="1">
      <c r="B6" s="349"/>
      <c r="C6" s="350"/>
      <c r="D6" s="350"/>
      <c r="E6" s="350"/>
      <c r="F6" s="326"/>
      <c r="G6" s="324"/>
      <c r="H6" s="324"/>
      <c r="I6" s="320"/>
      <c r="J6" s="321"/>
      <c r="K6" s="321"/>
      <c r="L6" s="321"/>
      <c r="M6" s="321"/>
      <c r="N6" s="321"/>
      <c r="O6" s="322"/>
    </row>
    <row r="7" spans="2:15" s="98" customFormat="1" ht="57.95">
      <c r="B7" s="313" t="s">
        <v>24</v>
      </c>
      <c r="C7" s="112" t="s">
        <v>43</v>
      </c>
      <c r="D7" s="112" t="s">
        <v>44</v>
      </c>
      <c r="E7" s="112" t="s">
        <v>45</v>
      </c>
      <c r="F7" s="117" t="s">
        <v>46</v>
      </c>
      <c r="G7" s="124" t="s">
        <v>47</v>
      </c>
      <c r="H7" s="125" t="s">
        <v>48</v>
      </c>
      <c r="I7" s="104" t="s">
        <v>49</v>
      </c>
      <c r="J7" s="105" t="s">
        <v>50</v>
      </c>
      <c r="K7" s="106" t="s">
        <v>45</v>
      </c>
      <c r="L7" s="105" t="s">
        <v>46</v>
      </c>
      <c r="M7" s="105" t="s">
        <v>51</v>
      </c>
      <c r="N7" s="105" t="s">
        <v>52</v>
      </c>
      <c r="O7" s="215" t="s">
        <v>53</v>
      </c>
    </row>
    <row r="8" spans="2:15" s="98" customFormat="1" ht="188.45">
      <c r="B8" s="314"/>
      <c r="C8" s="101" t="s">
        <v>54</v>
      </c>
      <c r="D8" s="101" t="s">
        <v>54</v>
      </c>
      <c r="E8" s="101" t="s">
        <v>55</v>
      </c>
      <c r="F8" s="118" t="s">
        <v>56</v>
      </c>
      <c r="G8" s="126" t="s">
        <v>57</v>
      </c>
      <c r="H8" s="127" t="s">
        <v>58</v>
      </c>
      <c r="I8" s="107" t="s">
        <v>59</v>
      </c>
      <c r="J8" s="108" t="s">
        <v>59</v>
      </c>
      <c r="K8" s="109" t="s">
        <v>55</v>
      </c>
      <c r="L8" s="108" t="s">
        <v>56</v>
      </c>
      <c r="M8" s="108" t="s">
        <v>56</v>
      </c>
      <c r="N8" s="108" t="s">
        <v>60</v>
      </c>
      <c r="O8" s="132" t="s">
        <v>56</v>
      </c>
    </row>
    <row r="9" spans="2:15" s="133" customFormat="1" ht="15" thickBot="1">
      <c r="B9" s="102" t="s">
        <v>28</v>
      </c>
      <c r="C9" s="103">
        <v>46</v>
      </c>
      <c r="D9" s="103">
        <v>3</v>
      </c>
      <c r="E9" s="103">
        <v>2</v>
      </c>
      <c r="F9" s="119">
        <f>C9*33</f>
        <v>1518</v>
      </c>
      <c r="G9" s="128" t="s">
        <v>61</v>
      </c>
      <c r="H9" s="129" t="s">
        <v>61</v>
      </c>
      <c r="I9" s="160">
        <f>C9</f>
        <v>46</v>
      </c>
      <c r="J9" s="161">
        <f>D9</f>
        <v>3</v>
      </c>
      <c r="K9" s="161">
        <f>E9</f>
        <v>2</v>
      </c>
      <c r="L9" s="158">
        <f>IF(AND(G9="Oui",H9="Oui"),I9*33,0)</f>
        <v>1518</v>
      </c>
      <c r="M9" s="158" t="str" cm="1">
        <f t="array" ref="M9">_xlfn.IFS(L9&gt;F9,"KO : Le montant retenu TTC est supérieur au montant présenté TTC. Merci de revoir la ligne",AND(0&lt;L9,L9&lt;F9),"Attention : Montant présenté partiellement écarté",L9=0,"Attention : Montant présenté totalement écarté",L9=F9,"NA")</f>
        <v>NA</v>
      </c>
      <c r="N9" s="161" t="s">
        <v>62</v>
      </c>
      <c r="O9" s="162">
        <f>F9-L9</f>
        <v>0</v>
      </c>
    </row>
    <row r="10" spans="2:15" s="98" customFormat="1" ht="81" customHeight="1">
      <c r="B10" s="130"/>
      <c r="C10" s="113"/>
      <c r="D10" s="114"/>
      <c r="E10" s="113"/>
      <c r="F10" s="142">
        <f>C10*33</f>
        <v>0</v>
      </c>
      <c r="G10" s="120"/>
      <c r="H10" s="121"/>
      <c r="I10" s="130">
        <f>C10</f>
        <v>0</v>
      </c>
      <c r="J10" s="114">
        <f>D10</f>
        <v>0</v>
      </c>
      <c r="K10" s="113">
        <f>J10</f>
        <v>0</v>
      </c>
      <c r="L10" s="134">
        <f t="shared" ref="L10:L11" si="0">IF(AND(G10="Oui",H10="Oui"),I10*33,0)</f>
        <v>0</v>
      </c>
      <c r="M10" s="156" t="str" cm="1">
        <f t="array" ref="M10">_xlfn.IFS(L10&gt;F10,"KO : Le montant retenu TTC est supérieur au montant présenté TTC. Merci de revoir la ligne",AND(0&lt;L10,L10&lt;F10),"Attention : Montant présenté partiellement écarté",L10=0,"Attention : Montant présenté totalement écarté",L10=F10,"NA")</f>
        <v>Attention : Montant présenté totalement écarté</v>
      </c>
      <c r="N10" s="218" t="s">
        <v>62</v>
      </c>
      <c r="O10" s="136">
        <f>F10-L10</f>
        <v>0</v>
      </c>
    </row>
    <row r="11" spans="2:15" s="98" customFormat="1" ht="44.1" thickBot="1">
      <c r="B11" s="131"/>
      <c r="C11" s="115"/>
      <c r="D11" s="116"/>
      <c r="E11" s="115"/>
      <c r="F11" s="143">
        <f>C11*33</f>
        <v>0</v>
      </c>
      <c r="G11" s="122"/>
      <c r="H11" s="123"/>
      <c r="I11" s="131">
        <f>C11</f>
        <v>0</v>
      </c>
      <c r="J11" s="116">
        <f>D11</f>
        <v>0</v>
      </c>
      <c r="K11" s="115">
        <v>2</v>
      </c>
      <c r="L11" s="135">
        <f t="shared" si="0"/>
        <v>0</v>
      </c>
      <c r="M11" s="157" t="str" cm="1">
        <f t="array" ref="M11">_xlfn.IFS(L11&gt;F11,"KO : Le montant retenu TTC est supérieur au montant présenté TTC. Merci de revoir la ligne",AND(0&lt;L11,L11&lt;F11),"Attention : Montant présenté partiellement écarté",L11=0,"Attention : Montant présenté totalement écarté",L11=F11,"NA")</f>
        <v>Attention : Montant présenté totalement écarté</v>
      </c>
      <c r="N11" s="219" t="s">
        <v>62</v>
      </c>
      <c r="O11" s="137">
        <f>F11-L11</f>
        <v>0</v>
      </c>
    </row>
    <row r="12" spans="2:15" ht="15" thickBot="1">
      <c r="B12" s="138" t="s">
        <v>63</v>
      </c>
      <c r="C12" s="139">
        <f>C10+C11</f>
        <v>0</v>
      </c>
      <c r="D12" s="140">
        <f>D10+D11</f>
        <v>0</v>
      </c>
      <c r="E12" s="140">
        <f>E10+E11</f>
        <v>0</v>
      </c>
      <c r="F12" s="141">
        <f>F10+F11</f>
        <v>0</v>
      </c>
      <c r="G12" s="311"/>
      <c r="H12" s="312"/>
      <c r="I12" s="163">
        <f>I10+I11</f>
        <v>0</v>
      </c>
      <c r="J12" s="140">
        <f>J10+J11</f>
        <v>0</v>
      </c>
      <c r="K12" s="140">
        <f>K10+K11</f>
        <v>2</v>
      </c>
      <c r="L12" s="159">
        <f>L10+L11</f>
        <v>0</v>
      </c>
      <c r="M12" s="159"/>
      <c r="N12" s="140"/>
      <c r="O12" s="164">
        <f>O10+O11</f>
        <v>0</v>
      </c>
    </row>
  </sheetData>
  <sheetProtection algorithmName="SHA-512" hashValue="YemmeHUQKvf+r/3wX1HjrVHQHnOVj0t5ns0nqEFbv9mnRVzqMZ7kUwMHm92MQTmwBUrhOhVdL5E9n2NvQ+rdqg==" saltValue="OsUMbWUfrOO8up2uvczcpA==" spinCount="100000" sheet="1" formatCells="0" formatColumns="0" formatRows="0" insertColumns="0" insertRows="0" insertHyperlinks="0" deleteColumns="0" deleteRows="0" sort="0" autoFilter="0" pivotTables="0"/>
  <mergeCells count="7">
    <mergeCell ref="G12:H12"/>
    <mergeCell ref="B7:B8"/>
    <mergeCell ref="B3:O3"/>
    <mergeCell ref="I5:O6"/>
    <mergeCell ref="G5:H6"/>
    <mergeCell ref="B5:E6"/>
    <mergeCell ref="F5:F6"/>
  </mergeCells>
  <conditionalFormatting sqref="G10:H11">
    <cfRule type="containsText" dxfId="7" priority="4" operator="containsText" text="Non">
      <formula>NOT(ISERROR(SEARCH("Non",G10)))</formula>
    </cfRule>
  </conditionalFormatting>
  <conditionalFormatting sqref="M10:M11">
    <cfRule type="containsText" dxfId="6" priority="1" operator="containsText" text="Attention">
      <formula>NOT(ISERROR(SEARCH("Attention",M10)))</formula>
    </cfRule>
    <cfRule type="containsText" dxfId="5" priority="2" operator="containsText" text="NA">
      <formula>NOT(ISERROR(SEARCH("NA",M10)))</formula>
    </cfRule>
    <cfRule type="containsText" dxfId="4" priority="3" operator="containsText" text="KO">
      <formula>NOT(ISERROR(SEARCH("KO",M10)))</formula>
    </cfRule>
  </conditionalFormatting>
  <dataValidations count="2">
    <dataValidation type="list" allowBlank="1" showInputMessage="1" showErrorMessage="1" sqref="B9:B11" xr:uid="{AD0360B9-2E7F-CE4B-B5E8-201C9A1AE27B}">
      <formula1>"Transhumance des ruches,Prise en compte des zones à fort potentiel écologique"</formula1>
    </dataValidation>
    <dataValidation type="list" allowBlank="1" showInputMessage="1" showErrorMessage="1" sqref="G9:H11" xr:uid="{4BB236E0-88F8-AB42-B06D-6A7E55163DA2}">
      <formula1>"Oui,Non"</formula1>
    </dataValidation>
  </dataValidations>
  <pageMargins left="0.7" right="0.7" top="0.75" bottom="0.75" header="0.3" footer="0.3"/>
  <pageSetup paperSize="9" scale="10" orientation="portrait" r:id="rId1"/>
  <ignoredErrors>
    <ignoredError sqref="J11 K10"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codeName="Feuil6">
    <tabColor rgb="FFFFC000"/>
    <pageSetUpPr fitToPage="1"/>
  </sheetPr>
  <dimension ref="A1:T9"/>
  <sheetViews>
    <sheetView showGridLines="0" zoomScale="75" zoomScaleNormal="40" workbookViewId="0">
      <selection activeCell="Q7" sqref="Q7:Q8"/>
    </sheetView>
  </sheetViews>
  <sheetFormatPr defaultColWidth="11.42578125" defaultRowHeight="14.1"/>
  <cols>
    <col min="1" max="1" width="43.85546875" style="165" customWidth="1"/>
    <col min="2" max="2" width="48.42578125" style="166" customWidth="1"/>
    <col min="3" max="3" width="60.85546875" style="165" customWidth="1"/>
    <col min="4" max="4" width="26.85546875" style="165" customWidth="1"/>
    <col min="5" max="5" width="45.42578125" style="165" customWidth="1"/>
    <col min="6" max="6" width="37.85546875" style="165" customWidth="1"/>
    <col min="7" max="7" width="61.85546875" style="165" customWidth="1"/>
    <col min="8" max="8" width="27.5703125" style="165" customWidth="1"/>
    <col min="9" max="9" width="70.85546875" style="165" customWidth="1"/>
    <col min="10" max="12" width="70.85546875" style="167" customWidth="1"/>
    <col min="13" max="13" width="47.85546875" style="167" customWidth="1"/>
    <col min="14" max="14" width="27.42578125" style="167" customWidth="1"/>
    <col min="15" max="16" width="34.42578125" style="167" customWidth="1"/>
    <col min="17" max="17" width="46.85546875" style="167" customWidth="1"/>
    <col min="18" max="18" width="20.140625" style="167" bestFit="1" customWidth="1"/>
    <col min="19" max="19" width="22.42578125" style="165" bestFit="1" customWidth="1"/>
    <col min="20" max="20" width="25" style="165" bestFit="1" customWidth="1"/>
    <col min="21" max="21" width="19.42578125" style="165" customWidth="1"/>
    <col min="22" max="22" width="50.42578125" style="165" customWidth="1"/>
    <col min="23" max="23" width="30.42578125" style="165" customWidth="1"/>
    <col min="24" max="24" width="19.42578125" style="165" customWidth="1"/>
    <col min="25" max="25" width="34.42578125" style="165" customWidth="1"/>
    <col min="26" max="26" width="32.42578125" style="165" customWidth="1"/>
    <col min="27" max="27" width="34" style="165" customWidth="1"/>
    <col min="28" max="16384" width="11.42578125" style="165"/>
  </cols>
  <sheetData>
    <row r="1" spans="1:20" ht="14.45" thickBot="1"/>
    <row r="2" spans="1:20" ht="72.75" customHeight="1" thickBot="1">
      <c r="A2" s="333" t="s">
        <v>64</v>
      </c>
      <c r="B2" s="334"/>
      <c r="C2" s="334"/>
      <c r="D2" s="334"/>
      <c r="E2" s="334"/>
      <c r="F2" s="334"/>
      <c r="G2" s="334"/>
      <c r="H2" s="334"/>
      <c r="I2" s="334"/>
      <c r="J2" s="334"/>
      <c r="K2" s="334"/>
      <c r="L2" s="334"/>
      <c r="M2" s="334"/>
      <c r="N2" s="334"/>
      <c r="O2" s="334"/>
      <c r="P2" s="334"/>
      <c r="Q2" s="334"/>
      <c r="R2" s="334"/>
      <c r="S2" s="334"/>
      <c r="T2" s="335"/>
    </row>
    <row r="3" spans="1:20" ht="14.45" thickBot="1">
      <c r="B3" s="168"/>
      <c r="C3" s="169"/>
      <c r="D3" s="170"/>
      <c r="E3" s="336"/>
      <c r="F3" s="336"/>
      <c r="G3" s="336"/>
      <c r="H3" s="336"/>
      <c r="I3" s="336"/>
      <c r="J3" s="172"/>
      <c r="N3" s="173"/>
      <c r="O3" s="173"/>
      <c r="P3" s="173"/>
      <c r="Q3" s="173"/>
    </row>
    <row r="4" spans="1:20" ht="14.45" thickBot="1">
      <c r="B4" s="337" t="s">
        <v>65</v>
      </c>
      <c r="C4" s="338"/>
      <c r="E4" s="339" t="s">
        <v>66</v>
      </c>
      <c r="F4" s="340"/>
      <c r="G4" s="341"/>
      <c r="I4" s="342" t="s">
        <v>67</v>
      </c>
      <c r="J4" s="343"/>
      <c r="K4" s="343"/>
      <c r="L4" s="343"/>
      <c r="M4" s="343"/>
      <c r="N4" s="343"/>
      <c r="O4" s="343"/>
      <c r="P4" s="343"/>
      <c r="Q4" s="344"/>
      <c r="R4" s="165"/>
    </row>
    <row r="5" spans="1:20" ht="42.6" thickBot="1">
      <c r="A5" s="174"/>
      <c r="B5" s="175" t="s">
        <v>68</v>
      </c>
      <c r="C5" s="176" t="str">
        <f>IF(60&gt;'1- Surcoût changement'!I12,"Non, le nombre de colonies est inférieur au minimum fixé, l'opération est inéligible","Oui, le nombre de colonies est supérieur au minimum éligible")</f>
        <v>Non, le nombre de colonies est inférieur au minimum fixé, l'opération est inéligible</v>
      </c>
      <c r="E5" s="177" t="s">
        <v>69</v>
      </c>
      <c r="F5" s="178" t="s">
        <v>70</v>
      </c>
      <c r="G5" s="179" t="s">
        <v>71</v>
      </c>
      <c r="I5" s="327" t="s">
        <v>24</v>
      </c>
      <c r="J5" s="180" t="s">
        <v>72</v>
      </c>
      <c r="K5" s="180" t="s">
        <v>73</v>
      </c>
      <c r="L5" s="345" t="s">
        <v>74</v>
      </c>
      <c r="M5" s="329" t="s">
        <v>75</v>
      </c>
      <c r="N5" s="329" t="s">
        <v>76</v>
      </c>
      <c r="O5" s="180" t="s">
        <v>77</v>
      </c>
      <c r="P5" s="345" t="s">
        <v>78</v>
      </c>
      <c r="Q5" s="331" t="s">
        <v>79</v>
      </c>
      <c r="R5" s="165"/>
    </row>
    <row r="6" spans="1:20" ht="28.5" thickBot="1">
      <c r="A6" s="174"/>
      <c r="B6" s="181" t="s">
        <v>80</v>
      </c>
      <c r="C6" s="182" t="str">
        <f>IF('1- Surcoût changement'!J12&gt;(3+INT('1- Surcoût changement'!D10/20)),"Oui, le nombre d'emplacement minimum est respecté","Non, le nombre d'emplacement minimum n'est pas respecté")</f>
        <v>Non, le nombre d'emplacement minimum n'est pas respecté</v>
      </c>
      <c r="E6" s="183" t="s">
        <v>81</v>
      </c>
      <c r="F6" s="184">
        <f>IF(C5="Oui, le nombre de colonies est supérieur au minimum éligible",'1- Surcoût changement'!L12,0)</f>
        <v>0</v>
      </c>
      <c r="G6" s="185">
        <f>'1- Surcoût changement'!F12-'Syn pf Instructeur'!F6</f>
        <v>0</v>
      </c>
      <c r="I6" s="328"/>
      <c r="J6" s="186" t="s">
        <v>82</v>
      </c>
      <c r="K6" s="186" t="s">
        <v>83</v>
      </c>
      <c r="L6" s="346"/>
      <c r="M6" s="330"/>
      <c r="N6" s="330"/>
      <c r="O6" s="186" t="s">
        <v>84</v>
      </c>
      <c r="P6" s="346"/>
      <c r="Q6" s="332"/>
      <c r="R6" s="165"/>
    </row>
    <row r="7" spans="1:20" ht="28.5" thickBot="1">
      <c r="A7" s="187"/>
      <c r="B7" s="188" t="s">
        <v>85</v>
      </c>
      <c r="C7" s="189" t="str">
        <f>IF('1- Surcoût changement'!K12&lt;0.5*'1- Surcoût changement'!J12,"Non le nombre minimum d'emplacements placés dans une zone intéressante au titre de la biodiversité n'est pas respecté","Oui, le nombre minimum d'emplacements placés dans une zone intéressante au titre de la biodiversité est respecté")</f>
        <v>Oui, le nombre minimum d'emplacements placés dans une zone intéressante au titre de la biodiversité est respecté</v>
      </c>
      <c r="E7" s="190" t="s">
        <v>86</v>
      </c>
      <c r="F7" s="191">
        <f>N9</f>
        <v>0</v>
      </c>
      <c r="G7" s="192">
        <f>G6*0.85</f>
        <v>0</v>
      </c>
      <c r="I7" s="201" t="s">
        <v>28</v>
      </c>
      <c r="J7" s="202">
        <f>IF(C5="Non, le nombre de colonies est inférieur au minimum fixé, l'opération est inéligible",0,'1- Surcoût changement'!L10)</f>
        <v>0</v>
      </c>
      <c r="K7" s="203">
        <v>1</v>
      </c>
      <c r="L7" s="204">
        <f>K7*J7</f>
        <v>0</v>
      </c>
      <c r="M7" s="203">
        <v>0.85</v>
      </c>
      <c r="N7" s="202">
        <f>M7*L7</f>
        <v>0</v>
      </c>
      <c r="O7" s="202">
        <f>L7*(1-M7)</f>
        <v>0</v>
      </c>
      <c r="P7" s="206">
        <f>L7-N7-O7</f>
        <v>0</v>
      </c>
      <c r="Q7" s="220"/>
      <c r="R7" s="165"/>
    </row>
    <row r="8" spans="1:20" ht="14.45" thickBot="1">
      <c r="B8" s="165"/>
      <c r="E8" s="193" t="s">
        <v>87</v>
      </c>
      <c r="F8" s="194">
        <f>O9</f>
        <v>0</v>
      </c>
      <c r="G8" s="195">
        <f>G6-G7</f>
        <v>0</v>
      </c>
      <c r="H8" s="171"/>
      <c r="I8" s="196" t="s">
        <v>31</v>
      </c>
      <c r="J8" s="197">
        <f>IF(C5="Non, le nombre de colonies est inférieur au minimum fixé, l'opération est inéligible",0,'1- Surcoût changement'!L11)</f>
        <v>0</v>
      </c>
      <c r="K8" s="198">
        <v>1</v>
      </c>
      <c r="L8" s="205">
        <f>K8*J8</f>
        <v>0</v>
      </c>
      <c r="M8" s="198">
        <v>0.85</v>
      </c>
      <c r="N8" s="207">
        <f>M8*L8</f>
        <v>0</v>
      </c>
      <c r="O8" s="207">
        <f>L8*(1-M8)</f>
        <v>0</v>
      </c>
      <c r="P8" s="208">
        <f>L8-N8-O8</f>
        <v>0</v>
      </c>
      <c r="Q8" s="221"/>
      <c r="R8" s="199"/>
      <c r="S8" s="199"/>
      <c r="T8" s="199"/>
    </row>
    <row r="9" spans="1:20" ht="14.45" thickBot="1">
      <c r="I9" s="200" t="s">
        <v>63</v>
      </c>
      <c r="J9" s="209">
        <f>SUM(J7:J8)</f>
        <v>0</v>
      </c>
      <c r="K9" s="210"/>
      <c r="L9" s="211">
        <f>L7+L8</f>
        <v>0</v>
      </c>
      <c r="M9" s="210"/>
      <c r="N9" s="212">
        <f>ROUNDDOWN(SUM(N7:N8),2)</f>
        <v>0</v>
      </c>
      <c r="O9" s="213">
        <f>SUM(O7:O8)</f>
        <v>0</v>
      </c>
      <c r="P9" s="214">
        <f>SUM(P7:P8)</f>
        <v>0</v>
      </c>
      <c r="Q9" s="210"/>
    </row>
  </sheetData>
  <sheetProtection algorithmName="SHA-512" hashValue="prf086KEpabmBKS9B4ol4X/XTuR9GwqVMCwLxTXYlzvogf/OsJpnwIu00B2EYCQzt6szInbhYUULvrY39XnNHA==" saltValue="KeI3ZFQZIF5ug63MKMV9qQ==" spinCount="100000" sheet="1" formatCells="0" formatColumns="0" formatRows="0" insertColumns="0" insertRows="0" insertHyperlinks="0" deleteColumns="0" deleteRows="0" sort="0" autoFilter="0" pivotTables="0"/>
  <mergeCells count="11">
    <mergeCell ref="I5:I6"/>
    <mergeCell ref="M5:M6"/>
    <mergeCell ref="N5:N6"/>
    <mergeCell ref="Q5:Q6"/>
    <mergeCell ref="A2:T2"/>
    <mergeCell ref="E3:I3"/>
    <mergeCell ref="B4:C4"/>
    <mergeCell ref="E4:G4"/>
    <mergeCell ref="I4:Q4"/>
    <mergeCell ref="P5:P6"/>
    <mergeCell ref="L5:L6"/>
  </mergeCells>
  <conditionalFormatting sqref="C5">
    <cfRule type="containsText" dxfId="3" priority="5" operator="containsText" text="supérieur">
      <formula>NOT(ISERROR(SEARCH("supérieur",C5)))</formula>
    </cfRule>
    <cfRule type="containsText" dxfId="2" priority="6" operator="containsText" text="inéligible">
      <formula>NOT(ISERROR(SEARCH("inéligible",C5)))</formula>
    </cfRule>
  </conditionalFormatting>
  <conditionalFormatting sqref="C6:C7">
    <cfRule type="containsText" dxfId="1" priority="1" operator="containsText" text="est respecté">
      <formula>NOT(ISERROR(SEARCH("est respecté",C6)))</formula>
    </cfRule>
    <cfRule type="containsText" dxfId="0" priority="2" operator="containsText" text="pas">
      <formula>NOT(ISERROR(SEARCH("pas",C6)))</formula>
    </cfRule>
  </conditionalFormatting>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xWindow="270" yWindow="766" count="1">
        <x14:dataValidation type="list" allowBlank="1" showInputMessage="1" showErrorMessage="1" xr:uid="{41C5963D-3702-904B-8252-C487BC0D9ECE}">
          <x14:formula1>
            <xm:f>'0-Présentation typeaction'!$B$7:$B$8</xm:f>
          </x14:formula1>
          <xm:sqref>I7:I8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codeName="Feuil7"/>
  <dimension ref="E1:R88"/>
  <sheetViews>
    <sheetView showGridLines="0" tabSelected="1" topLeftCell="A13" zoomScale="57" zoomScaleNormal="55" workbookViewId="0">
      <selection activeCell="E9" sqref="E9:J11"/>
    </sheetView>
  </sheetViews>
  <sheetFormatPr defaultColWidth="11.42578125" defaultRowHeight="14.45"/>
  <cols>
    <col min="5" max="5" width="37" customWidth="1"/>
    <col min="6" max="6" width="34.140625" customWidth="1"/>
    <col min="7" max="7" width="41.140625" style="23" customWidth="1"/>
    <col min="8" max="8" width="66.42578125" customWidth="1"/>
    <col min="9" max="9" width="34.42578125" customWidth="1"/>
    <col min="10" max="10" width="26.42578125" customWidth="1"/>
    <col min="12" max="17" width="27.140625" customWidth="1"/>
  </cols>
  <sheetData>
    <row r="1" spans="5:10" ht="21">
      <c r="E1" s="11" t="s">
        <v>88</v>
      </c>
      <c r="F1" s="11"/>
      <c r="G1" s="19"/>
      <c r="H1" s="12"/>
      <c r="I1" s="12"/>
      <c r="J1" s="12"/>
    </row>
    <row r="2" spans="5:10" ht="48" customHeight="1">
      <c r="E2" s="232" t="s">
        <v>89</v>
      </c>
      <c r="F2" s="232"/>
      <c r="G2" s="232"/>
      <c r="H2" s="232"/>
      <c r="I2" s="232"/>
      <c r="J2" s="232"/>
    </row>
    <row r="3" spans="5:10" ht="21">
      <c r="E3" s="13" t="s">
        <v>90</v>
      </c>
      <c r="F3" s="13"/>
      <c r="G3" s="20"/>
      <c r="H3" s="14"/>
      <c r="I3" s="14"/>
      <c r="J3" s="14"/>
    </row>
    <row r="4" spans="5:10" ht="18.600000000000001">
      <c r="E4" s="232" t="s">
        <v>91</v>
      </c>
      <c r="F4" s="232"/>
      <c r="G4" s="232"/>
      <c r="H4" s="232"/>
      <c r="I4" s="232"/>
      <c r="J4" s="232"/>
    </row>
    <row r="5" spans="5:10" ht="6.95" customHeight="1">
      <c r="E5" s="53"/>
      <c r="F5" s="53"/>
      <c r="G5" s="54"/>
      <c r="H5" s="53"/>
      <c r="I5" s="53"/>
      <c r="J5" s="53"/>
    </row>
    <row r="6" spans="5:10" ht="74.45" customHeight="1">
      <c r="E6" s="233" t="s">
        <v>92</v>
      </c>
      <c r="F6" s="233"/>
      <c r="G6" s="233"/>
      <c r="H6" s="233"/>
      <c r="I6" s="233"/>
      <c r="J6" s="233"/>
    </row>
    <row r="7" spans="5:10" ht="33.950000000000003" thickBot="1">
      <c r="E7" s="15"/>
      <c r="F7" s="15"/>
      <c r="G7" s="21"/>
      <c r="H7" s="15"/>
      <c r="I7" s="15"/>
      <c r="J7" s="15"/>
    </row>
    <row r="8" spans="5:10" ht="21">
      <c r="E8" s="234" t="s">
        <v>93</v>
      </c>
      <c r="F8" s="235"/>
      <c r="G8" s="235"/>
      <c r="H8" s="235"/>
      <c r="I8" s="235"/>
      <c r="J8" s="236"/>
    </row>
    <row r="9" spans="5:10" ht="26.1">
      <c r="E9" s="222" t="str">
        <f>Accueil!G14</f>
        <v>SAISIR ICI</v>
      </c>
      <c r="F9" s="223"/>
      <c r="G9" s="223"/>
      <c r="H9" s="223"/>
      <c r="I9" s="223"/>
      <c r="J9" s="224"/>
    </row>
    <row r="10" spans="5:10" ht="26.1">
      <c r="E10" s="222" t="str">
        <f>Accueil!G15</f>
        <v>SAISIR ICI</v>
      </c>
      <c r="F10" s="223"/>
      <c r="G10" s="223"/>
      <c r="H10" s="223"/>
      <c r="I10" s="223"/>
      <c r="J10" s="224"/>
    </row>
    <row r="11" spans="5:10" ht="26.25" customHeight="1">
      <c r="E11" s="222" t="str">
        <f>Accueil!G16</f>
        <v>SAISIR ICI</v>
      </c>
      <c r="F11" s="223"/>
      <c r="G11" s="223"/>
      <c r="H11" s="223"/>
      <c r="I11" s="223"/>
      <c r="J11" s="224"/>
    </row>
    <row r="12" spans="5:10" ht="21">
      <c r="E12" s="225" t="str">
        <f>Accueil!B9</f>
        <v>Intervention 70.29 : Mesure Agro-environnementale et Climatique : amélioration du Potentiel 
Pollinisateur des Abeilles (API)</v>
      </c>
      <c r="F12" s="226"/>
      <c r="G12" s="226"/>
      <c r="H12" s="226"/>
      <c r="I12" s="226"/>
      <c r="J12" s="227"/>
    </row>
    <row r="13" spans="5:10" ht="21">
      <c r="E13" s="16"/>
      <c r="F13" s="17"/>
      <c r="G13" s="22"/>
      <c r="H13" s="17"/>
      <c r="I13" s="17"/>
      <c r="J13" s="18"/>
    </row>
    <row r="14" spans="5:10" ht="29.1" thickBot="1">
      <c r="E14" s="228" t="s">
        <v>94</v>
      </c>
      <c r="F14" s="229"/>
      <c r="G14" s="229"/>
      <c r="H14" s="229"/>
      <c r="I14" s="229"/>
      <c r="J14" s="230"/>
    </row>
    <row r="15" spans="5:10" ht="15.6">
      <c r="E15" s="231" t="s">
        <v>95</v>
      </c>
      <c r="F15" s="231"/>
      <c r="G15" s="231"/>
      <c r="H15" s="231"/>
      <c r="I15" s="231"/>
      <c r="J15" s="231"/>
    </row>
    <row r="17" spans="5:10" ht="15" thickBot="1"/>
    <row r="18" spans="5:10" ht="30" customHeight="1" thickBot="1">
      <c r="E18" s="247" t="s">
        <v>96</v>
      </c>
      <c r="F18" s="248"/>
      <c r="H18" s="249" t="s">
        <v>97</v>
      </c>
      <c r="I18" s="250"/>
      <c r="J18" s="59"/>
    </row>
    <row r="19" spans="5:10" ht="23.25" customHeight="1" thickBot="1">
      <c r="E19" s="245" t="s">
        <v>98</v>
      </c>
      <c r="F19" s="246"/>
      <c r="H19" s="152" t="s">
        <v>99</v>
      </c>
      <c r="I19" s="150">
        <v>1</v>
      </c>
      <c r="J19" s="57"/>
    </row>
    <row r="20" spans="5:10" ht="21" customHeight="1" thickBot="1">
      <c r="E20" s="94" t="s">
        <v>100</v>
      </c>
      <c r="F20" s="97">
        <f>'Syn pf Instructeur'!F6</f>
        <v>0</v>
      </c>
      <c r="H20" s="153" t="s">
        <v>74</v>
      </c>
      <c r="I20" s="110">
        <f>'Syn pf Instructeur'!L9</f>
        <v>0</v>
      </c>
      <c r="J20" s="58"/>
    </row>
    <row r="21" spans="5:10" ht="21" customHeight="1">
      <c r="E21" s="241" t="s">
        <v>101</v>
      </c>
      <c r="F21" s="242"/>
      <c r="H21" s="154" t="s">
        <v>102</v>
      </c>
      <c r="I21" s="111">
        <f>'Syn pf Instructeur'!N9</f>
        <v>0</v>
      </c>
      <c r="J21" s="58"/>
    </row>
    <row r="22" spans="5:10" ht="21" customHeight="1">
      <c r="E22" s="95" t="s">
        <v>28</v>
      </c>
      <c r="F22" s="96">
        <f>'Syn pf Instructeur'!J7</f>
        <v>0</v>
      </c>
      <c r="H22" s="154" t="s">
        <v>103</v>
      </c>
      <c r="I22" s="111">
        <f>'Syn pf Instructeur'!O9</f>
        <v>0</v>
      </c>
      <c r="J22" s="58"/>
    </row>
    <row r="23" spans="5:10" ht="42" customHeight="1" thickBot="1">
      <c r="E23" s="144" t="s">
        <v>31</v>
      </c>
      <c r="F23" s="145">
        <f>'Syn pf Instructeur'!J8</f>
        <v>0</v>
      </c>
      <c r="H23" s="155" t="s">
        <v>104</v>
      </c>
      <c r="I23" s="151">
        <f>'Syn pf Instructeur'!P9</f>
        <v>0</v>
      </c>
      <c r="J23" s="58"/>
    </row>
    <row r="24" spans="5:10" ht="21.6" thickBot="1">
      <c r="E24" s="146" t="s">
        <v>105</v>
      </c>
      <c r="F24" s="147">
        <f>SUM(F22:F23)</f>
        <v>0</v>
      </c>
      <c r="H24" s="148" t="s">
        <v>105</v>
      </c>
      <c r="I24" s="149">
        <f>SUM(I21:I23)</f>
        <v>0</v>
      </c>
      <c r="J24" s="58"/>
    </row>
    <row r="25" spans="5:10" ht="42" customHeight="1">
      <c r="H25" s="86"/>
      <c r="I25" s="87"/>
      <c r="J25" s="58"/>
    </row>
    <row r="26" spans="5:10" ht="42" customHeight="1">
      <c r="H26" s="86"/>
      <c r="I26" s="87"/>
      <c r="J26" s="58"/>
    </row>
    <row r="27" spans="5:10" ht="21">
      <c r="H27" s="55"/>
      <c r="I27" s="58"/>
      <c r="J27" s="58"/>
    </row>
    <row r="28" spans="5:10" ht="30.6" customHeight="1">
      <c r="H28" s="88"/>
      <c r="I28" s="58"/>
      <c r="J28" s="58"/>
    </row>
    <row r="29" spans="5:10" ht="27.95" customHeight="1">
      <c r="G29" s="39"/>
    </row>
    <row r="30" spans="5:10" ht="48" customHeight="1">
      <c r="E30" s="89"/>
      <c r="G30" s="39"/>
    </row>
    <row r="31" spans="5:10" ht="50.25" customHeight="1">
      <c r="E31" s="243"/>
      <c r="F31" s="243"/>
      <c r="G31" s="243"/>
      <c r="H31" s="243"/>
      <c r="I31" s="243"/>
    </row>
    <row r="32" spans="5:10" ht="81.95" customHeight="1">
      <c r="E32" s="60"/>
      <c r="F32" s="60"/>
      <c r="G32" s="90"/>
      <c r="H32" s="60"/>
      <c r="I32" s="60"/>
    </row>
    <row r="33" spans="5:18" ht="24" customHeight="1">
      <c r="E33" s="244"/>
      <c r="F33" s="244"/>
      <c r="G33" s="244"/>
      <c r="H33" s="244"/>
      <c r="I33" s="244"/>
    </row>
    <row r="34" spans="5:18" ht="21">
      <c r="E34" s="91"/>
      <c r="F34" s="91"/>
      <c r="G34" s="92"/>
      <c r="H34" s="91" t="str">
        <f>IF(F34="","", "N/C")</f>
        <v/>
      </c>
      <c r="I34" s="93"/>
    </row>
    <row r="35" spans="5:18" ht="21">
      <c r="E35" s="91"/>
      <c r="F35" s="91"/>
      <c r="G35" s="92"/>
      <c r="H35" s="91" t="str">
        <f t="shared" ref="H35:H37" si="0">IF(F35="","", "N/C")</f>
        <v/>
      </c>
      <c r="I35" s="93"/>
    </row>
    <row r="36" spans="5:18" ht="21">
      <c r="E36" s="91"/>
      <c r="F36" s="91"/>
      <c r="G36" s="92"/>
      <c r="H36" s="91" t="str">
        <f t="shared" si="0"/>
        <v/>
      </c>
      <c r="I36" s="93"/>
    </row>
    <row r="37" spans="5:18" ht="21">
      <c r="E37" s="91"/>
      <c r="F37" s="91"/>
      <c r="G37" s="92"/>
      <c r="H37" s="91" t="str">
        <f t="shared" si="0"/>
        <v/>
      </c>
      <c r="I37" s="93"/>
    </row>
    <row r="38" spans="5:18" ht="21">
      <c r="E38" s="91"/>
      <c r="F38" s="91"/>
      <c r="G38" s="92"/>
      <c r="H38" s="91" t="str">
        <f>IF(F38="","", "N/C")</f>
        <v/>
      </c>
      <c r="I38" s="93"/>
    </row>
    <row r="39" spans="5:18" ht="18.600000000000001">
      <c r="E39" s="27"/>
      <c r="F39" s="27"/>
      <c r="G39" s="28"/>
      <c r="H39" s="30"/>
      <c r="I39" s="30"/>
      <c r="J39" s="29"/>
      <c r="K39" s="24"/>
      <c r="L39" s="27"/>
      <c r="M39" s="27"/>
      <c r="N39" s="27"/>
      <c r="O39" s="29"/>
      <c r="P39" s="29"/>
      <c r="Q39" s="29"/>
      <c r="R39" s="24"/>
    </row>
    <row r="40" spans="5:18" ht="18.600000000000001">
      <c r="E40" s="27"/>
      <c r="F40" s="27"/>
      <c r="G40" s="28"/>
      <c r="H40" s="240"/>
      <c r="I40" s="240"/>
      <c r="J40" s="29"/>
      <c r="K40" s="24"/>
      <c r="L40" s="27"/>
      <c r="M40" s="27"/>
      <c r="N40" s="27"/>
      <c r="O40" s="29"/>
      <c r="P40" s="29"/>
      <c r="Q40" s="29"/>
      <c r="R40" s="24"/>
    </row>
    <row r="41" spans="5:18" ht="18.600000000000001">
      <c r="E41" s="27"/>
      <c r="F41" s="27"/>
      <c r="G41" s="28"/>
      <c r="H41" s="240"/>
      <c r="I41" s="240"/>
      <c r="J41" s="29"/>
      <c r="K41" s="24"/>
      <c r="L41" s="27"/>
      <c r="M41" s="27"/>
      <c r="N41" s="27"/>
      <c r="O41" s="29"/>
      <c r="P41" s="29"/>
      <c r="Q41" s="29"/>
      <c r="R41" s="24"/>
    </row>
    <row r="42" spans="5:18" ht="18.600000000000001">
      <c r="E42" s="27"/>
      <c r="F42" s="27"/>
      <c r="G42" s="28"/>
      <c r="H42" s="240"/>
      <c r="I42" s="240"/>
      <c r="J42" s="29"/>
      <c r="K42" s="24"/>
      <c r="L42" s="27"/>
      <c r="M42" s="27"/>
      <c r="N42" s="27"/>
      <c r="O42" s="29"/>
      <c r="P42" s="29"/>
      <c r="Q42" s="29"/>
      <c r="R42" s="24"/>
    </row>
    <row r="43" spans="5:18" ht="23.45">
      <c r="E43" s="237"/>
      <c r="F43" s="237"/>
      <c r="G43" s="237"/>
      <c r="H43" s="237"/>
      <c r="I43" s="237"/>
      <c r="J43" s="237"/>
      <c r="K43" s="24"/>
      <c r="L43" s="27"/>
      <c r="M43" s="27"/>
      <c r="N43" s="27"/>
      <c r="O43" s="29"/>
      <c r="P43" s="29"/>
      <c r="Q43" s="29"/>
      <c r="R43" s="24"/>
    </row>
    <row r="44" spans="5:18" ht="23.45">
      <c r="E44" s="25"/>
      <c r="F44" s="25"/>
      <c r="G44" s="26"/>
      <c r="H44" s="237"/>
      <c r="I44" s="237"/>
      <c r="J44" s="25"/>
      <c r="K44" s="24"/>
      <c r="L44" s="237"/>
      <c r="M44" s="237"/>
      <c r="N44" s="237"/>
      <c r="O44" s="237"/>
      <c r="P44" s="237"/>
      <c r="Q44" s="237"/>
      <c r="R44" s="24"/>
    </row>
    <row r="45" spans="5:18" ht="18.600000000000001">
      <c r="E45" s="27"/>
      <c r="F45" s="27"/>
      <c r="G45" s="28"/>
      <c r="H45" s="237"/>
      <c r="I45" s="237"/>
      <c r="J45" s="29"/>
      <c r="K45" s="24"/>
      <c r="L45" s="27"/>
      <c r="M45" s="27"/>
      <c r="N45" s="27"/>
      <c r="O45" s="24"/>
      <c r="P45" s="30"/>
      <c r="Q45" s="29"/>
      <c r="R45" s="24"/>
    </row>
    <row r="46" spans="5:18" ht="18.600000000000001">
      <c r="E46" s="27"/>
      <c r="F46" s="27"/>
      <c r="G46" s="28"/>
      <c r="H46" s="237"/>
      <c r="I46" s="237"/>
      <c r="J46" s="29"/>
      <c r="K46" s="24"/>
      <c r="L46" s="27"/>
      <c r="M46" s="27"/>
      <c r="N46" s="27"/>
      <c r="O46" s="24"/>
      <c r="P46" s="30"/>
      <c r="Q46" s="29"/>
      <c r="R46" s="24"/>
    </row>
    <row r="47" spans="5:18" ht="18.600000000000001">
      <c r="E47" s="27"/>
      <c r="F47" s="27"/>
      <c r="G47" s="28"/>
      <c r="H47" s="237"/>
      <c r="I47" s="237"/>
      <c r="J47" s="29"/>
      <c r="K47" s="24"/>
      <c r="L47" s="27"/>
      <c r="M47" s="27"/>
      <c r="N47" s="27"/>
      <c r="O47" s="24"/>
      <c r="P47" s="30"/>
      <c r="Q47" s="29"/>
      <c r="R47" s="24"/>
    </row>
    <row r="48" spans="5:18" ht="18.600000000000001">
      <c r="E48" s="27"/>
      <c r="F48" s="27"/>
      <c r="G48" s="28"/>
      <c r="H48" s="237"/>
      <c r="I48" s="237"/>
      <c r="J48" s="29"/>
      <c r="K48" s="24"/>
      <c r="L48" s="27"/>
      <c r="M48" s="27"/>
      <c r="N48" s="27"/>
      <c r="O48" s="24"/>
      <c r="P48" s="30"/>
      <c r="Q48" s="29"/>
      <c r="R48" s="24"/>
    </row>
    <row r="49" spans="5:18" ht="18.600000000000001">
      <c r="E49" s="27"/>
      <c r="F49" s="27"/>
      <c r="G49" s="28"/>
      <c r="H49" s="237"/>
      <c r="I49" s="237"/>
      <c r="J49" s="29"/>
      <c r="K49" s="24"/>
      <c r="L49" s="27"/>
      <c r="M49" s="27"/>
      <c r="N49" s="27"/>
      <c r="O49" s="24"/>
      <c r="P49" s="30"/>
      <c r="Q49" s="30"/>
      <c r="R49" s="24"/>
    </row>
    <row r="50" spans="5:18" ht="23.45">
      <c r="E50" s="237"/>
      <c r="F50" s="237"/>
      <c r="G50" s="237"/>
      <c r="H50" s="237"/>
      <c r="I50" s="237"/>
      <c r="J50" s="237"/>
      <c r="K50" s="24"/>
      <c r="L50" s="237"/>
      <c r="M50" s="237"/>
      <c r="N50" s="237"/>
      <c r="O50" s="237"/>
      <c r="P50" s="237"/>
      <c r="Q50" s="237"/>
      <c r="R50" s="31"/>
    </row>
    <row r="51" spans="5:18" ht="23.45">
      <c r="E51" s="25"/>
      <c r="F51" s="25"/>
      <c r="G51" s="32"/>
      <c r="H51" s="237"/>
      <c r="I51" s="237"/>
      <c r="J51" s="25"/>
      <c r="K51" s="24"/>
      <c r="L51" s="24"/>
      <c r="M51" s="24"/>
      <c r="N51" s="24"/>
      <c r="O51" s="24"/>
      <c r="P51" s="24"/>
      <c r="Q51" s="24"/>
      <c r="R51" s="24"/>
    </row>
    <row r="52" spans="5:18" ht="18.600000000000001">
      <c r="E52" s="27"/>
      <c r="F52" s="27"/>
      <c r="G52" s="28"/>
      <c r="H52" s="237"/>
      <c r="I52" s="237"/>
      <c r="J52" s="29"/>
      <c r="K52" s="24"/>
      <c r="L52" s="24"/>
      <c r="M52" s="24"/>
      <c r="N52" s="24"/>
      <c r="O52" s="24"/>
      <c r="P52" s="24"/>
      <c r="Q52" s="24"/>
      <c r="R52" s="24"/>
    </row>
    <row r="53" spans="5:18" ht="18.600000000000001">
      <c r="E53" s="27"/>
      <c r="F53" s="27"/>
      <c r="G53" s="28"/>
      <c r="H53" s="237"/>
      <c r="I53" s="237"/>
      <c r="J53" s="29"/>
      <c r="K53" s="24"/>
      <c r="L53" s="24"/>
      <c r="M53" s="24"/>
      <c r="N53" s="24"/>
      <c r="O53" s="24"/>
      <c r="P53" s="24"/>
      <c r="Q53" s="24"/>
      <c r="R53" s="24"/>
    </row>
    <row r="54" spans="5:18" ht="18.600000000000001">
      <c r="E54" s="27"/>
      <c r="F54" s="27"/>
      <c r="G54" s="28"/>
      <c r="H54" s="237"/>
      <c r="I54" s="237"/>
      <c r="J54" s="29"/>
      <c r="K54" s="24"/>
      <c r="L54" s="24"/>
      <c r="M54" s="24"/>
      <c r="N54" s="24"/>
      <c r="O54" s="24"/>
      <c r="P54" s="24"/>
      <c r="Q54" s="24"/>
      <c r="R54" s="24"/>
    </row>
    <row r="55" spans="5:18" ht="18.600000000000001">
      <c r="E55" s="27"/>
      <c r="F55" s="27"/>
      <c r="G55" s="28"/>
      <c r="H55" s="237"/>
      <c r="I55" s="237"/>
      <c r="J55" s="29"/>
      <c r="K55" s="24"/>
      <c r="L55" s="24"/>
      <c r="M55" s="24"/>
      <c r="N55" s="24"/>
      <c r="O55" s="24"/>
      <c r="P55" s="24"/>
      <c r="Q55" s="24"/>
      <c r="R55" s="24"/>
    </row>
    <row r="56" spans="5:18" ht="18.600000000000001">
      <c r="E56" s="27"/>
      <c r="F56" s="27"/>
      <c r="G56" s="28"/>
      <c r="H56" s="237"/>
      <c r="I56" s="237"/>
      <c r="J56" s="29"/>
      <c r="K56" s="24"/>
      <c r="L56" s="24"/>
      <c r="M56" s="24"/>
      <c r="N56" s="24"/>
      <c r="O56" s="24"/>
      <c r="P56" s="24"/>
      <c r="Q56" s="24"/>
      <c r="R56" s="24"/>
    </row>
    <row r="57" spans="5:18" ht="23.45">
      <c r="E57" s="237"/>
      <c r="F57" s="237"/>
      <c r="G57" s="237"/>
      <c r="H57" s="237"/>
      <c r="I57" s="237"/>
      <c r="J57" s="237"/>
      <c r="K57" s="24"/>
      <c r="L57" s="24"/>
      <c r="M57" s="24"/>
      <c r="N57" s="24"/>
      <c r="O57" s="24"/>
      <c r="P57" s="24"/>
      <c r="Q57" s="24"/>
      <c r="R57" s="24"/>
    </row>
    <row r="58" spans="5:18" ht="23.45">
      <c r="E58" s="25"/>
      <c r="F58" s="25"/>
      <c r="G58" s="32"/>
      <c r="H58" s="237"/>
      <c r="I58" s="237"/>
      <c r="J58" s="25"/>
      <c r="K58" s="24"/>
      <c r="L58" s="24"/>
      <c r="M58" s="24"/>
      <c r="N58" s="24"/>
      <c r="O58" s="24"/>
      <c r="P58" s="24"/>
      <c r="Q58" s="24"/>
      <c r="R58" s="24"/>
    </row>
    <row r="59" spans="5:18" ht="18.600000000000001">
      <c r="E59" s="27"/>
      <c r="F59" s="27"/>
      <c r="G59" s="28"/>
      <c r="H59" s="237"/>
      <c r="I59" s="237"/>
      <c r="J59" s="29"/>
      <c r="K59" s="24"/>
      <c r="L59" s="24"/>
      <c r="M59" s="24"/>
      <c r="N59" s="24"/>
      <c r="O59" s="24"/>
      <c r="P59" s="24"/>
      <c r="Q59" s="24"/>
      <c r="R59" s="24"/>
    </row>
    <row r="60" spans="5:18" ht="18.600000000000001">
      <c r="E60" s="27"/>
      <c r="F60" s="27"/>
      <c r="G60" s="28"/>
      <c r="H60" s="237"/>
      <c r="I60" s="237"/>
      <c r="J60" s="29"/>
      <c r="K60" s="24"/>
      <c r="L60" s="24"/>
      <c r="M60" s="24"/>
      <c r="N60" s="24"/>
      <c r="O60" s="24"/>
      <c r="P60" s="24"/>
      <c r="Q60" s="24"/>
      <c r="R60" s="24"/>
    </row>
    <row r="61" spans="5:18" ht="18.600000000000001">
      <c r="E61" s="27"/>
      <c r="F61" s="27"/>
      <c r="G61" s="28"/>
      <c r="H61" s="237"/>
      <c r="I61" s="237"/>
      <c r="J61" s="29"/>
      <c r="K61" s="24"/>
      <c r="L61" s="24"/>
      <c r="M61" s="24"/>
      <c r="N61" s="24"/>
      <c r="O61" s="24"/>
      <c r="P61" s="24"/>
      <c r="Q61" s="24"/>
      <c r="R61" s="24"/>
    </row>
    <row r="62" spans="5:18" ht="18.600000000000001">
      <c r="E62" s="27"/>
      <c r="F62" s="27"/>
      <c r="G62" s="28"/>
      <c r="H62" s="237"/>
      <c r="I62" s="237"/>
      <c r="J62" s="29"/>
      <c r="K62" s="24"/>
      <c r="L62" s="24"/>
      <c r="M62" s="24"/>
      <c r="N62" s="24"/>
      <c r="O62" s="24"/>
      <c r="P62" s="24"/>
      <c r="Q62" s="24"/>
      <c r="R62" s="24"/>
    </row>
    <row r="63" spans="5:18" ht="18.600000000000001">
      <c r="E63" s="27"/>
      <c r="F63" s="27"/>
      <c r="G63" s="28"/>
      <c r="H63" s="237"/>
      <c r="I63" s="237"/>
      <c r="J63" s="29"/>
      <c r="K63" s="24"/>
      <c r="L63" s="24"/>
      <c r="M63" s="24"/>
      <c r="N63" s="24"/>
      <c r="O63" s="24"/>
      <c r="P63" s="24"/>
      <c r="Q63" s="24"/>
      <c r="R63" s="24"/>
    </row>
    <row r="64" spans="5:18" ht="23.45">
      <c r="E64" s="237"/>
      <c r="F64" s="237"/>
      <c r="G64" s="237"/>
      <c r="H64" s="237"/>
      <c r="I64" s="237"/>
      <c r="J64" s="237"/>
      <c r="K64" s="24"/>
      <c r="L64" s="24"/>
      <c r="M64" s="24"/>
      <c r="N64" s="24"/>
      <c r="O64" s="24"/>
      <c r="P64" s="24"/>
      <c r="Q64" s="24"/>
      <c r="R64" s="24"/>
    </row>
    <row r="65" spans="5:18" ht="23.45">
      <c r="E65" s="25"/>
      <c r="F65" s="25"/>
      <c r="G65" s="239"/>
      <c r="H65" s="239"/>
      <c r="I65" s="239"/>
      <c r="J65" s="25"/>
      <c r="K65" s="24"/>
      <c r="L65" s="24"/>
      <c r="M65" s="24"/>
      <c r="N65" s="24"/>
      <c r="O65" s="24"/>
      <c r="P65" s="24"/>
      <c r="Q65" s="24"/>
      <c r="R65" s="24"/>
    </row>
    <row r="66" spans="5:18" ht="18.600000000000001">
      <c r="E66" s="33"/>
      <c r="F66" s="27"/>
      <c r="G66" s="239"/>
      <c r="H66" s="239"/>
      <c r="I66" s="239"/>
      <c r="J66" s="34"/>
      <c r="K66" s="24"/>
      <c r="L66" s="24"/>
      <c r="M66" s="24"/>
      <c r="N66" s="24"/>
      <c r="O66" s="24"/>
      <c r="P66" s="24"/>
      <c r="Q66" s="24"/>
      <c r="R66" s="24"/>
    </row>
    <row r="67" spans="5:18" ht="18.600000000000001">
      <c r="E67" s="33"/>
      <c r="F67" s="27"/>
      <c r="G67" s="239"/>
      <c r="H67" s="239"/>
      <c r="I67" s="239"/>
      <c r="J67" s="34"/>
      <c r="K67" s="24"/>
      <c r="L67" s="24"/>
      <c r="M67" s="24"/>
      <c r="N67" s="24"/>
      <c r="O67" s="24"/>
      <c r="P67" s="24"/>
      <c r="Q67" s="24"/>
      <c r="R67" s="24"/>
    </row>
    <row r="68" spans="5:18" ht="18.600000000000001">
      <c r="E68" s="33"/>
      <c r="F68" s="27"/>
      <c r="G68" s="239"/>
      <c r="H68" s="239"/>
      <c r="I68" s="239"/>
      <c r="J68" s="34"/>
      <c r="K68" s="24"/>
      <c r="L68" s="24"/>
      <c r="M68" s="24"/>
      <c r="N68" s="24"/>
      <c r="O68" s="24"/>
      <c r="P68" s="24"/>
      <c r="Q68" s="24"/>
      <c r="R68" s="24"/>
    </row>
    <row r="69" spans="5:18" ht="18.600000000000001">
      <c r="E69" s="33"/>
      <c r="F69" s="27"/>
      <c r="G69" s="239"/>
      <c r="H69" s="239"/>
      <c r="I69" s="239"/>
      <c r="J69" s="34"/>
      <c r="K69" s="24"/>
      <c r="L69" s="24"/>
      <c r="M69" s="24"/>
      <c r="N69" s="24"/>
      <c r="O69" s="24"/>
      <c r="P69" s="24"/>
      <c r="Q69" s="24"/>
      <c r="R69" s="24"/>
    </row>
    <row r="70" spans="5:18" ht="18.600000000000001">
      <c r="E70" s="33"/>
      <c r="F70" s="27"/>
      <c r="G70" s="239"/>
      <c r="H70" s="239"/>
      <c r="I70" s="239"/>
      <c r="J70" s="34"/>
      <c r="K70" s="24"/>
      <c r="L70" s="24"/>
      <c r="M70" s="24"/>
      <c r="N70" s="24"/>
      <c r="O70" s="24"/>
      <c r="P70" s="24"/>
      <c r="Q70" s="24"/>
      <c r="R70" s="24"/>
    </row>
    <row r="71" spans="5:18" ht="18.600000000000001">
      <c r="E71" s="33"/>
      <c r="F71" s="27"/>
      <c r="G71" s="239"/>
      <c r="H71" s="239"/>
      <c r="I71" s="239"/>
      <c r="J71" s="34"/>
      <c r="K71" s="24"/>
      <c r="L71" s="24"/>
      <c r="M71" s="24"/>
      <c r="N71" s="24"/>
      <c r="O71" s="24"/>
      <c r="P71" s="24"/>
      <c r="Q71" s="24"/>
      <c r="R71" s="24"/>
    </row>
    <row r="72" spans="5:18" ht="18.600000000000001">
      <c r="E72" s="33"/>
      <c r="F72" s="27"/>
      <c r="G72" s="239"/>
      <c r="H72" s="239"/>
      <c r="I72" s="239"/>
      <c r="J72" s="34"/>
      <c r="K72" s="24"/>
      <c r="L72" s="24"/>
      <c r="M72" s="24"/>
      <c r="N72" s="24"/>
      <c r="O72" s="24"/>
      <c r="P72" s="24"/>
      <c r="Q72" s="24"/>
      <c r="R72" s="24"/>
    </row>
    <row r="73" spans="5:18" ht="18.600000000000001">
      <c r="E73" s="33"/>
      <c r="F73" s="27"/>
      <c r="G73" s="239"/>
      <c r="H73" s="239"/>
      <c r="I73" s="239"/>
      <c r="J73" s="34"/>
      <c r="K73" s="24"/>
      <c r="L73" s="24"/>
      <c r="M73" s="24"/>
      <c r="N73" s="24"/>
      <c r="O73" s="24"/>
      <c r="P73" s="24"/>
      <c r="Q73" s="24"/>
      <c r="R73" s="24"/>
    </row>
    <row r="74" spans="5:18" ht="23.45">
      <c r="E74" s="237"/>
      <c r="F74" s="237"/>
      <c r="G74" s="237"/>
      <c r="H74" s="237"/>
      <c r="I74" s="237"/>
      <c r="J74" s="237"/>
      <c r="K74" s="24"/>
      <c r="L74" s="237"/>
      <c r="M74" s="237"/>
      <c r="N74" s="237"/>
      <c r="O74" s="237"/>
      <c r="P74" s="237"/>
      <c r="Q74" s="237"/>
      <c r="R74" s="237"/>
    </row>
    <row r="75" spans="5:18" ht="23.45">
      <c r="E75" s="25"/>
      <c r="F75" s="25"/>
      <c r="G75" s="26"/>
      <c r="H75" s="25"/>
      <c r="I75" s="237"/>
      <c r="J75" s="25"/>
      <c r="K75" s="24"/>
      <c r="L75" s="24"/>
      <c r="M75" s="33"/>
      <c r="N75" s="24"/>
      <c r="O75" s="24"/>
      <c r="P75" s="29"/>
      <c r="Q75" s="24"/>
      <c r="R75" s="24"/>
    </row>
    <row r="76" spans="5:18" ht="18.600000000000001">
      <c r="E76" s="33"/>
      <c r="F76" s="33"/>
      <c r="G76" s="28"/>
      <c r="H76" s="30"/>
      <c r="I76" s="237"/>
      <c r="J76" s="35"/>
      <c r="K76" s="24"/>
      <c r="L76" s="24"/>
      <c r="M76" s="24"/>
      <c r="N76" s="24"/>
      <c r="O76" s="24"/>
      <c r="P76" s="24"/>
      <c r="Q76" s="24"/>
      <c r="R76" s="24"/>
    </row>
    <row r="77" spans="5:18" ht="18.600000000000001">
      <c r="E77" s="33"/>
      <c r="F77" s="33"/>
      <c r="G77" s="28"/>
      <c r="H77" s="30"/>
      <c r="I77" s="237"/>
      <c r="J77" s="35"/>
      <c r="K77" s="24"/>
      <c r="L77" s="24"/>
      <c r="M77" s="24"/>
      <c r="N77" s="24"/>
      <c r="O77" s="24"/>
      <c r="P77" s="24"/>
      <c r="Q77" s="24"/>
      <c r="R77" s="24"/>
    </row>
    <row r="78" spans="5:18" ht="18.600000000000001">
      <c r="E78" s="33"/>
      <c r="F78" s="33"/>
      <c r="G78" s="28"/>
      <c r="H78" s="30"/>
      <c r="I78" s="237"/>
      <c r="J78" s="35"/>
      <c r="K78" s="24"/>
      <c r="L78" s="24"/>
      <c r="M78" s="24"/>
      <c r="N78" s="24"/>
      <c r="O78" s="24"/>
      <c r="P78" s="24"/>
      <c r="Q78" s="24"/>
      <c r="R78" s="24"/>
    </row>
    <row r="79" spans="5:18" ht="18.600000000000001">
      <c r="E79" s="33"/>
      <c r="F79" s="33"/>
      <c r="G79" s="28"/>
      <c r="H79" s="30"/>
      <c r="I79" s="237"/>
      <c r="J79" s="35"/>
      <c r="K79" s="24"/>
      <c r="L79" s="24"/>
      <c r="M79" s="24"/>
      <c r="N79" s="24"/>
      <c r="O79" s="24"/>
      <c r="P79" s="24"/>
      <c r="Q79" s="24"/>
      <c r="R79" s="24"/>
    </row>
    <row r="80" spans="5:18" ht="23.45">
      <c r="E80" s="237"/>
      <c r="F80" s="237"/>
      <c r="G80" s="237"/>
      <c r="H80" s="237"/>
      <c r="I80" s="237"/>
      <c r="J80" s="237"/>
      <c r="K80" s="24"/>
      <c r="L80" s="24"/>
      <c r="M80" s="24"/>
      <c r="N80" s="24"/>
      <c r="O80" s="24"/>
      <c r="P80" s="24"/>
      <c r="Q80" s="24"/>
      <c r="R80" s="24"/>
    </row>
    <row r="81" spans="5:18" ht="23.45">
      <c r="E81" s="25"/>
      <c r="F81" s="25"/>
      <c r="G81" s="26"/>
      <c r="H81" s="25"/>
      <c r="I81" s="25"/>
      <c r="J81" s="25"/>
      <c r="K81" s="24"/>
      <c r="L81" s="24"/>
      <c r="M81" s="24"/>
      <c r="N81" s="24"/>
      <c r="O81" s="24"/>
      <c r="P81" s="24"/>
      <c r="Q81" s="24"/>
      <c r="R81" s="24"/>
    </row>
    <row r="82" spans="5:18" ht="18.600000000000001">
      <c r="E82" s="33"/>
      <c r="F82" s="33"/>
      <c r="G82" s="28"/>
      <c r="H82" s="30"/>
      <c r="I82" s="24"/>
      <c r="J82" s="35"/>
      <c r="K82" s="24"/>
      <c r="L82" s="24"/>
      <c r="M82" s="24"/>
      <c r="N82" s="24"/>
      <c r="O82" s="24"/>
      <c r="P82" s="24"/>
      <c r="Q82" s="24"/>
      <c r="R82" s="24"/>
    </row>
    <row r="83" spans="5:18" ht="18.600000000000001">
      <c r="E83" s="33"/>
      <c r="F83" s="33"/>
      <c r="G83" s="28"/>
      <c r="H83" s="30"/>
      <c r="I83" s="24"/>
      <c r="J83" s="35"/>
      <c r="K83" s="24"/>
      <c r="L83" s="24"/>
      <c r="M83" s="24"/>
      <c r="N83" s="24"/>
      <c r="O83" s="24"/>
      <c r="P83" s="24"/>
      <c r="Q83" s="24"/>
      <c r="R83" s="24"/>
    </row>
    <row r="84" spans="5:18" ht="18.600000000000001">
      <c r="E84" s="33"/>
      <c r="F84" s="33"/>
      <c r="G84" s="28"/>
      <c r="H84" s="30"/>
      <c r="I84" s="24"/>
      <c r="J84" s="35"/>
      <c r="K84" s="24"/>
      <c r="L84" s="24"/>
      <c r="M84" s="24"/>
      <c r="N84" s="24"/>
      <c r="O84" s="24"/>
      <c r="P84" s="24"/>
      <c r="Q84" s="24"/>
      <c r="R84" s="24"/>
    </row>
    <row r="85" spans="5:18" ht="18.600000000000001">
      <c r="E85" s="33"/>
      <c r="F85" s="33"/>
      <c r="G85" s="28"/>
      <c r="H85" s="30"/>
      <c r="I85" s="24"/>
      <c r="J85" s="35"/>
      <c r="K85" s="24"/>
      <c r="L85" s="24"/>
      <c r="M85" s="24"/>
      <c r="N85" s="24"/>
      <c r="O85" s="24"/>
      <c r="P85" s="24"/>
      <c r="Q85" s="24"/>
      <c r="R85" s="24"/>
    </row>
    <row r="86" spans="5:18" ht="21">
      <c r="E86" s="238"/>
      <c r="F86" s="238"/>
      <c r="G86" s="238"/>
      <c r="H86" s="238"/>
      <c r="I86" s="238"/>
      <c r="J86" s="36"/>
      <c r="K86" s="24"/>
      <c r="L86" s="24"/>
      <c r="M86" s="24"/>
      <c r="N86" s="24"/>
      <c r="O86" s="24"/>
      <c r="P86" s="24"/>
      <c r="Q86" s="24"/>
      <c r="R86" s="24"/>
    </row>
    <row r="87" spans="5:18">
      <c r="E87" s="37"/>
      <c r="F87" s="37"/>
      <c r="G87" s="38"/>
      <c r="H87" s="37"/>
      <c r="I87" s="37"/>
      <c r="J87" s="37"/>
      <c r="K87" s="37"/>
      <c r="L87" s="37"/>
      <c r="M87" s="37"/>
      <c r="N87" s="37"/>
      <c r="O87" s="37"/>
      <c r="P87" s="37"/>
      <c r="Q87" s="37"/>
      <c r="R87" s="37"/>
    </row>
    <row r="88" spans="5:18">
      <c r="E88" s="37"/>
      <c r="F88" s="37"/>
      <c r="G88" s="38"/>
      <c r="H88" s="37"/>
      <c r="I88" s="37"/>
      <c r="J88" s="37"/>
      <c r="K88" s="37"/>
      <c r="L88" s="37"/>
      <c r="M88" s="37"/>
      <c r="N88" s="37"/>
      <c r="O88" s="37"/>
      <c r="P88" s="37"/>
      <c r="Q88" s="37"/>
      <c r="R88" s="37"/>
    </row>
  </sheetData>
  <sheetProtection algorithmName="SHA-512" hashValue="VK8HQr4QmOu2Itj5Tr0C+yN9LON6TJZxIWH6jrBA+wfUO23kLpKHA0X1kNZ4u+m1CMj3Bh3u7NVueKM/IYq43Q==" saltValue="TgvYcGISinwK9oun3/g11Q==" spinCount="100000" sheet="1" objects="1" scenarios="1"/>
  <mergeCells count="34">
    <mergeCell ref="E21:F21"/>
    <mergeCell ref="E31:I31"/>
    <mergeCell ref="E33:I33"/>
    <mergeCell ref="E19:F19"/>
    <mergeCell ref="E18:F18"/>
    <mergeCell ref="H18:I18"/>
    <mergeCell ref="L74:R74"/>
    <mergeCell ref="I75:I79"/>
    <mergeCell ref="L50:Q50"/>
    <mergeCell ref="H40:I40"/>
    <mergeCell ref="H41:I41"/>
    <mergeCell ref="H42:I42"/>
    <mergeCell ref="E43:J43"/>
    <mergeCell ref="H44:I49"/>
    <mergeCell ref="L44:Q44"/>
    <mergeCell ref="E50:J50"/>
    <mergeCell ref="E80:J80"/>
    <mergeCell ref="E86:I86"/>
    <mergeCell ref="H51:I56"/>
    <mergeCell ref="E57:J57"/>
    <mergeCell ref="H58:I63"/>
    <mergeCell ref="E64:J64"/>
    <mergeCell ref="G65:I73"/>
    <mergeCell ref="E74:J74"/>
    <mergeCell ref="E2:J2"/>
    <mergeCell ref="E4:J4"/>
    <mergeCell ref="E6:J6"/>
    <mergeCell ref="E8:J8"/>
    <mergeCell ref="E9:J9"/>
    <mergeCell ref="E10:J10"/>
    <mergeCell ref="E11:J11"/>
    <mergeCell ref="E12:J12"/>
    <mergeCell ref="E14:J14"/>
    <mergeCell ref="E15:J15"/>
  </mergeCell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6E58B725-C916-419A-9F20-0E737B42ACBE}">
          <x14:formula1>
            <xm:f>'0-Présentation typeaction'!#REF!</xm:f>
          </x14:formula1>
          <xm:sqref>E24</xm:sqref>
        </x14:dataValidation>
        <x14:dataValidation type="list" allowBlank="1" showErrorMessage="1" promptTitle="Sélectionnez un type d'action" xr:uid="{3137D42E-18CD-E543-B3C6-837AE815B756}">
          <x14:formula1>
            <xm:f>'0-Présentation typeaction'!$B$16:$B$17</xm:f>
          </x14:formula1>
          <xm:sqref>E22:E23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42B00CE-80D3-4E01-A90F-1E906E9DAFB4}"/>
</file>

<file path=customXml/itemProps2.xml><?xml version="1.0" encoding="utf-8"?>
<ds:datastoreItem xmlns:ds="http://schemas.openxmlformats.org/officeDocument/2006/customXml" ds:itemID="{40D26ED7-CD7E-4BFC-8B70-DECD4F5BF41F}"/>
</file>

<file path=customXml/itemProps3.xml><?xml version="1.0" encoding="utf-8"?>
<ds:datastoreItem xmlns:ds="http://schemas.openxmlformats.org/officeDocument/2006/customXml" ds:itemID="{D4BF93EC-1DED-4D0C-BCD8-4816FDF34A1E}"/>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2026-05-05T19:29:50Z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ies>
</file>