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sguillot\OneDrive - Conseil Régional de Guadeloupe\DI - FEDER-FSE - Travaux recevabilité FRET - Travaux recevabilité FRET\Supports 21-27\"/>
    </mc:Choice>
  </mc:AlternateContent>
  <xr:revisionPtr revIDLastSave="0" documentId="13_ncr:1_{C38139E8-53F7-4116-ABDE-51287CE722F1}" xr6:coauthVersionLast="36" xr6:coauthVersionMax="36" xr10:uidLastSave="{00000000-0000-0000-0000-000000000000}"/>
  <workbookProtection workbookAlgorithmName="SHA-512" workbookHashValue="n/Zo81F83nnQtM7W+gdZALeYBcRlBZK8aLnDxKDvqWaFSod7SS4cORaC1nNalUwzS4AsO613FhkqNFYu7FcvYw==" workbookSaltValue="1VbsEDNBv38g6+96KhPVBg==" workbookSpinCount="100000" lockStructure="1"/>
  <bookViews>
    <workbookView xWindow="-120" yWindow="-120" windowWidth="24240" windowHeight="13740" tabRatio="554" xr2:uid="{00000000-000D-0000-FFFF-FFFF00000000}"/>
  </bookViews>
  <sheets>
    <sheet name="ERD_BSCU" sheetId="1" r:id="rId1"/>
    <sheet name="DETAIL DU BSCU" sheetId="2" r:id="rId2"/>
    <sheet name="ERD au réel" sheetId="3" r:id="rId3"/>
    <sheet name="TARIFS MOYENS HORS OCS" sheetId="4" r:id="rId4"/>
    <sheet name="RECAPITUALTIF RESSOURCES" sheetId="5" r:id="rId5"/>
    <sheet name="BDD_BSCU" sheetId="6" r:id="rId6"/>
  </sheets>
  <definedNames>
    <definedName name="_xlnm._FilterDatabase" localSheetId="1" hidden="1">'DETAIL DU BSCU'!$A$13:$U$17</definedName>
    <definedName name="ANNEE">BDD_BSCU!$C$1:$O$1</definedName>
    <definedName name="CODIF">BDD_BSCU!$B$3:$B$9</definedName>
    <definedName name="DRY20_">BDD_BSCU!$C$3:$P$9</definedName>
    <definedName name="REFERENTIEL">BDD_BSCU!$C$3:$P$9</definedName>
    <definedName name="Z_E96C122E_4219_4C09_9665_73D73A7CBEEF_.wvu.FilterData" localSheetId="1" hidden="1">'DETAIL DU BSCU'!$A$13:$U$17</definedName>
    <definedName name="Z_E96C122E_4219_4C09_9665_73D73A7CBEEF_.wvu.PrintArea" localSheetId="1" hidden="1">'DETAIL DU BSCU'!$A$1:$U$17</definedName>
    <definedName name="Z_E96C122E_4219_4C09_9665_73D73A7CBEEF_.wvu.PrintArea" localSheetId="2" hidden="1">'ERD au réel'!$A$1:$AN$40</definedName>
    <definedName name="_xlnm.Print_Area" localSheetId="1">'DETAIL DU BSCU'!$A$1:$U$17</definedName>
    <definedName name="_xlnm.Print_Area" localSheetId="2">'ERD au réel'!$A$1:$AN$40</definedName>
    <definedName name="_xlnm.Print_Area" localSheetId="0">ERD_BSCU!$A$1:$V$27</definedName>
  </definedNames>
  <calcPr calcId="191029"/>
  <customWorkbookViews>
    <customWorkbookView name="DAMAS Lyvia - Affichage personnalisé" guid="{E96C122E-4219-4C09-9665-73D73A7CBEEF}" mergeInterval="0" personalView="1" maximized="1" xWindow="-1928" yWindow="-8" windowWidth="1936" windowHeight="1056" tabRatio="554" activeSheetId="1"/>
  </customWorkbookViews>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calcChain.xml><?xml version="1.0" encoding="utf-8"?>
<calcChain xmlns="http://schemas.openxmlformats.org/spreadsheetml/2006/main">
  <c r="Q24" i="1" l="1"/>
  <c r="AM21" i="3" l="1"/>
  <c r="AM22" i="3"/>
  <c r="AM23" i="3"/>
  <c r="AM24" i="3"/>
  <c r="AM25" i="3"/>
  <c r="AM26" i="3"/>
  <c r="AM27" i="3"/>
  <c r="AM20" i="3"/>
  <c r="AA21" i="3"/>
  <c r="AF21" i="3" s="1"/>
  <c r="AA22" i="3"/>
  <c r="AF22" i="3" s="1"/>
  <c r="AA23" i="3"/>
  <c r="AF23" i="3" s="1"/>
  <c r="AA24" i="3"/>
  <c r="AF24" i="3" s="1"/>
  <c r="AA25" i="3"/>
  <c r="AF25" i="3" s="1"/>
  <c r="AA26" i="3"/>
  <c r="AF26" i="3" s="1"/>
  <c r="AA27" i="3"/>
  <c r="AF27" i="3" s="1"/>
  <c r="AA20" i="3"/>
  <c r="AF20" i="3" s="1"/>
  <c r="Y24" i="3" l="1"/>
  <c r="Y25" i="3"/>
  <c r="Y26" i="3"/>
  <c r="D23" i="5" l="1"/>
  <c r="C23" i="5"/>
  <c r="G15" i="1" l="1"/>
  <c r="X30" i="3" l="1"/>
  <c r="W30" i="3"/>
  <c r="V30" i="3"/>
  <c r="U30" i="3"/>
  <c r="T30" i="3"/>
  <c r="S30" i="3"/>
  <c r="Y20" i="3"/>
  <c r="G14" i="1" l="1"/>
  <c r="D14" i="1" l="1"/>
  <c r="M36" i="4" l="1"/>
  <c r="L36" i="4"/>
  <c r="K36" i="4"/>
  <c r="M35" i="4"/>
  <c r="L35" i="4"/>
  <c r="K35" i="4"/>
  <c r="M34" i="4"/>
  <c r="L34" i="4"/>
  <c r="K34" i="4"/>
  <c r="M33" i="4"/>
  <c r="L33" i="4"/>
  <c r="K33" i="4"/>
  <c r="M32" i="4"/>
  <c r="L32" i="4"/>
  <c r="K32" i="4"/>
  <c r="M31" i="4"/>
  <c r="L31" i="4"/>
  <c r="K31" i="4"/>
  <c r="M30" i="4"/>
  <c r="L30" i="4"/>
  <c r="K30" i="4"/>
  <c r="M29" i="4"/>
  <c r="L29" i="4"/>
  <c r="K29" i="4"/>
  <c r="M28" i="4"/>
  <c r="L28" i="4"/>
  <c r="K28" i="4"/>
  <c r="M27" i="4"/>
  <c r="L27" i="4"/>
  <c r="K27" i="4"/>
  <c r="M26" i="4"/>
  <c r="L26" i="4"/>
  <c r="K26" i="4"/>
  <c r="M25" i="4"/>
  <c r="L25" i="4"/>
  <c r="K25" i="4"/>
  <c r="M24" i="4"/>
  <c r="L24" i="4"/>
  <c r="K24" i="4"/>
  <c r="M23" i="4"/>
  <c r="L23" i="4"/>
  <c r="K23" i="4"/>
  <c r="M22" i="4"/>
  <c r="L22" i="4"/>
  <c r="K22" i="4"/>
  <c r="M21" i="4"/>
  <c r="L21" i="4"/>
  <c r="K21" i="4"/>
  <c r="S21" i="1"/>
  <c r="S26" i="1" s="1"/>
  <c r="G19" i="1" l="1"/>
  <c r="N19" i="1" s="1"/>
  <c r="G17" i="1"/>
  <c r="N17" i="1" s="1"/>
  <c r="D20" i="1"/>
  <c r="F20" i="1" s="1"/>
  <c r="D19" i="1"/>
  <c r="F19" i="1" s="1"/>
  <c r="D18" i="1"/>
  <c r="F18" i="1" s="1"/>
  <c r="D17" i="1"/>
  <c r="F17" i="1" s="1"/>
  <c r="D16" i="1"/>
  <c r="F16" i="1" s="1"/>
  <c r="G20" i="1"/>
  <c r="N20" i="1" s="1"/>
  <c r="G18" i="1"/>
  <c r="N18" i="1" s="1"/>
  <c r="G16" i="1"/>
  <c r="N16" i="1" s="1"/>
  <c r="D15" i="1"/>
  <c r="F15" i="1" s="1"/>
  <c r="N15" i="1"/>
  <c r="N14" i="1"/>
  <c r="F14" i="1"/>
  <c r="I14" i="1" l="1"/>
  <c r="I20" i="1"/>
  <c r="I19" i="1"/>
  <c r="I18" i="1"/>
  <c r="I17" i="1"/>
  <c r="I16" i="1"/>
  <c r="I15" i="1"/>
  <c r="Y21" i="3" l="1"/>
  <c r="Z30" i="3"/>
  <c r="AA30" i="3"/>
  <c r="AB30" i="3"/>
  <c r="AC30" i="3"/>
  <c r="AD30" i="3"/>
  <c r="AE30" i="3"/>
  <c r="AF30" i="3"/>
  <c r="AG30" i="3"/>
  <c r="AH30" i="3"/>
  <c r="AI30" i="3"/>
  <c r="AJ30" i="3"/>
  <c r="AK30" i="3"/>
  <c r="AL30" i="3"/>
  <c r="AM30" i="3"/>
  <c r="AM37" i="3" s="1"/>
  <c r="Y28" i="3"/>
  <c r="Y27" i="3"/>
  <c r="Y23" i="3"/>
  <c r="Y22" i="3"/>
  <c r="Y30" i="3" l="1"/>
  <c r="O24" i="1" s="1"/>
  <c r="P24" i="1" s="1"/>
  <c r="L14" i="1"/>
  <c r="O14" i="1" s="1"/>
  <c r="L16" i="1"/>
  <c r="L17" i="1"/>
  <c r="L18" i="1"/>
  <c r="L19" i="1"/>
  <c r="L20" i="1"/>
  <c r="AM33" i="3" l="1"/>
  <c r="R24" i="1"/>
  <c r="T24" i="1" s="1"/>
  <c r="U24" i="1"/>
  <c r="J19" i="1"/>
  <c r="R19" i="1" s="1"/>
  <c r="O16" i="1"/>
  <c r="AM35" i="3"/>
  <c r="J16" i="1"/>
  <c r="J17" i="1"/>
  <c r="R17" i="1" s="1"/>
  <c r="J20" i="1"/>
  <c r="J18" i="1"/>
  <c r="O18" i="1"/>
  <c r="O20" i="1"/>
  <c r="O19" i="1"/>
  <c r="O17" i="1"/>
  <c r="I21" i="1"/>
  <c r="J14" i="1"/>
  <c r="R14" i="1" s="1"/>
  <c r="R16" i="1" l="1"/>
  <c r="R20" i="1"/>
  <c r="T20" i="1" s="1"/>
  <c r="R18" i="1"/>
  <c r="AM39" i="3"/>
  <c r="P20" i="1"/>
  <c r="U14" i="1"/>
  <c r="U16" i="1"/>
  <c r="Q16" i="1"/>
  <c r="T16" i="1"/>
  <c r="U19" i="1"/>
  <c r="T19" i="1"/>
  <c r="Q19" i="1"/>
  <c r="U18" i="1"/>
  <c r="Q18" i="1"/>
  <c r="U20" i="1"/>
  <c r="Q20" i="1"/>
  <c r="U17" i="1"/>
  <c r="Q17" i="1"/>
  <c r="T17" i="1"/>
  <c r="Q14" i="1"/>
  <c r="P16" i="1"/>
  <c r="P19" i="1"/>
  <c r="P18" i="1"/>
  <c r="P17" i="1"/>
  <c r="L15" i="1"/>
  <c r="L21" i="1" s="1"/>
  <c r="T14" i="1" l="1"/>
  <c r="J15" i="1"/>
  <c r="F21" i="1"/>
  <c r="O15" i="1"/>
  <c r="P14" i="1"/>
  <c r="N21" i="1"/>
  <c r="R15" i="1" l="1"/>
  <c r="R21" i="1" s="1"/>
  <c r="J21" i="1"/>
  <c r="J26" i="1" s="1"/>
  <c r="Q15" i="1"/>
  <c r="U15" i="1"/>
  <c r="U21" i="1" s="1"/>
  <c r="U26" i="1" s="1"/>
  <c r="P15" i="1"/>
  <c r="O21" i="1"/>
  <c r="O26" i="1" s="1"/>
  <c r="Q21" i="1" l="1"/>
  <c r="Q26" i="1" s="1"/>
  <c r="P26" i="1"/>
  <c r="P21" i="1"/>
  <c r="T15" i="1"/>
  <c r="R26" i="1"/>
  <c r="T21" i="1" l="1"/>
  <c r="T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Rosan LAQUITAINE</author>
  </authors>
  <commentList>
    <comment ref="V14" authorId="0" shapeId="0" xr:uid="{00000000-0006-0000-0000-000001000000}">
      <text/>
    </comment>
    <comment ref="V15" authorId="0" shapeId="0" xr:uid="{00000000-0006-0000-0000-000002000000}">
      <text>
        <r>
          <rPr>
            <sz val="9"/>
            <color indexed="81"/>
            <rFont val="Tahoma"/>
            <family val="2"/>
          </rPr>
          <t xml:space="preserve">
</t>
        </r>
      </text>
    </comment>
    <comment ref="V16" authorId="0" shapeId="0" xr:uid="{5C741BD1-BAA3-4154-A5CE-C8F7EF5F19FF}">
      <text>
        <r>
          <rPr>
            <sz val="9"/>
            <color indexed="81"/>
            <rFont val="Tahoma"/>
            <family val="2"/>
          </rPr>
          <t xml:space="preserve">
</t>
        </r>
      </text>
    </comment>
    <comment ref="V17" authorId="0" shapeId="0" xr:uid="{471C13BA-34E2-46E3-ABBB-0790AADFB66A}">
      <text>
        <r>
          <rPr>
            <sz val="9"/>
            <color indexed="81"/>
            <rFont val="Tahoma"/>
            <family val="2"/>
          </rPr>
          <t xml:space="preserve">
</t>
        </r>
      </text>
    </comment>
    <comment ref="V18" authorId="0" shapeId="0" xr:uid="{00000000-0006-0000-0000-000005000000}">
      <text/>
    </comment>
    <comment ref="V19" authorId="0" shapeId="0" xr:uid="{00000000-0006-0000-0000-000006000000}">
      <text/>
    </comment>
    <comment ref="V20" authorId="0" shapeId="0" xr:uid="{00000000-0006-0000-0000-000007000000}">
      <text/>
    </comment>
    <comment ref="V21" authorId="0" shapeId="0" xr:uid="{00000000-0006-0000-0000-000008000000}">
      <text>
        <r>
          <rPr>
            <sz val="9"/>
            <color indexed="81"/>
            <rFont val="Tahoma"/>
            <family val="2"/>
          </rPr>
          <t xml:space="preserve">
</t>
        </r>
      </text>
    </comment>
    <comment ref="V24" authorId="0" shapeId="0" xr:uid="{00000000-0006-0000-0000-000009000000}">
      <text/>
    </comment>
    <comment ref="V26" authorId="0" shapeId="0" xr:uid="{00000000-0006-0000-0000-00000A000000}">
      <text>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Yvana FUMONT-GUIBOURDIN</author>
  </authors>
  <commentList>
    <comment ref="G13" authorId="0" shapeId="0" xr:uid="{7C1B4C52-9F68-4474-A630-32B4778230D9}">
      <text>
        <r>
          <rPr>
            <b/>
            <sz val="9"/>
            <color indexed="81"/>
            <rFont val="Tahoma"/>
            <family val="2"/>
          </rPr>
          <t>M: Maritime
A: Aérien</t>
        </r>
      </text>
    </comment>
    <comment ref="P13" authorId="0" shapeId="0" xr:uid="{1BF2165A-3DED-46F5-A339-D4274A899265}">
      <text>
        <r>
          <rPr>
            <b/>
            <sz val="9"/>
            <color indexed="81"/>
            <rFont val="Tahoma"/>
            <family val="2"/>
          </rPr>
          <t>CASE 33 de la déclaration en douane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Yvana FUMONT-GUIBOURDIN</author>
    <author>Sarah GUILLOTOT</author>
  </authors>
  <commentList>
    <comment ref="A17" authorId="0" shapeId="0" xr:uid="{00000000-0006-0000-0200-000001000000}">
      <text>
        <r>
          <rPr>
            <b/>
            <sz val="9"/>
            <color indexed="81"/>
            <rFont val="Tahoma"/>
            <family val="2"/>
          </rPr>
          <t>Pour export: Date de départ</t>
        </r>
      </text>
    </comment>
    <comment ref="D17" authorId="0" shapeId="0" xr:uid="{00000000-0006-0000-0200-000002000000}">
      <text>
        <r>
          <rPr>
            <b/>
            <sz val="9"/>
            <color indexed="81"/>
            <rFont val="Tahoma"/>
            <family val="2"/>
          </rPr>
          <t>M: Maritime
A: Aérien</t>
        </r>
      </text>
    </comment>
    <comment ref="F17" authorId="0" shapeId="0" xr:uid="{00000000-0006-0000-0200-000003000000}">
      <text>
        <r>
          <rPr>
            <b/>
            <sz val="9"/>
            <color indexed="81"/>
            <rFont val="Tahoma"/>
            <family val="2"/>
          </rPr>
          <t>CASE 33 de la déclaration en douane</t>
        </r>
      </text>
    </comment>
    <comment ref="J17" authorId="0" shapeId="0" xr:uid="{00000000-0006-0000-0200-000004000000}">
      <text>
        <r>
          <rPr>
            <b/>
            <sz val="9"/>
            <color indexed="81"/>
            <rFont val="Tahoma"/>
            <family val="2"/>
          </rPr>
          <t>Type de conteneur
20', 40', DRY, HC, OPEN TOP, FLAT, REEFER, ect……..</t>
        </r>
      </text>
    </comment>
    <comment ref="AG39" authorId="1" shapeId="0" xr:uid="{00000000-0006-0000-0200-000005000000}">
      <text>
        <r>
          <rPr>
            <b/>
            <sz val="9"/>
            <color indexed="81"/>
            <rFont val="Tahoma"/>
            <family val="2"/>
          </rPr>
          <t>Sarah GUILLOTOT:</t>
        </r>
        <r>
          <rPr>
            <sz val="9"/>
            <color indexed="81"/>
            <rFont val="Tahoma"/>
            <family val="2"/>
          </rPr>
          <t xml:space="preserve">
Si différentiel avec le total retenu, cohérence à vérifier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Yvana FUMONT-GUIBOURDIN</author>
  </authors>
  <commentList>
    <comment ref="D16" authorId="0" shapeId="0" xr:uid="{00000000-0006-0000-0300-000001000000}">
      <text>
        <r>
          <rPr>
            <b/>
            <sz val="9"/>
            <color indexed="81"/>
            <rFont val="Tahoma"/>
            <family val="2"/>
          </rPr>
          <t>Indiquer le nom de la Compagnie Maritime</t>
        </r>
      </text>
    </comment>
  </commentList>
</comments>
</file>

<file path=xl/sharedStrings.xml><?xml version="1.0" encoding="utf-8"?>
<sst xmlns="http://schemas.openxmlformats.org/spreadsheetml/2006/main" count="315" uniqueCount="190">
  <si>
    <r>
      <t xml:space="preserve">Demande de paiement </t>
    </r>
    <r>
      <rPr>
        <b/>
        <sz val="16"/>
        <color rgb="FFFF0000"/>
        <rFont val="Calibri"/>
        <family val="2"/>
        <scheme val="minor"/>
      </rPr>
      <t xml:space="preserve">P01 RUP - OS 1.1.3 - TA1.1.3.7 RUP : Aide au fret 
     (Compensation des éventuels surcoûts liés au défit d'accessibilité et à la fragmentation territoriale) 
</t>
    </r>
    <r>
      <rPr>
        <b/>
        <sz val="16"/>
        <color theme="1"/>
        <rFont val="Calibri"/>
        <family val="2"/>
        <scheme val="minor"/>
      </rPr>
      <t xml:space="preserve">Programme FEDER 2021-2027  
Etat récapitulatif des dépenses réalisées selon application des BSCU </t>
    </r>
  </si>
  <si>
    <t>Intitulé de l'opération</t>
  </si>
  <si>
    <t>Bénéficiaire</t>
  </si>
  <si>
    <t>N° de dossier SYNERGIE</t>
  </si>
  <si>
    <t xml:space="preserve">Type de bilan </t>
  </si>
  <si>
    <r>
      <t xml:space="preserve">CHOIX DE L'ANNEE      </t>
    </r>
    <r>
      <rPr>
        <b/>
        <sz val="11"/>
        <color rgb="FFFF0000"/>
        <rFont val="Wingdings 3"/>
        <family val="1"/>
        <charset val="2"/>
      </rPr>
      <t>s</t>
    </r>
  </si>
  <si>
    <t>Période conventionnée de l'opération</t>
  </si>
  <si>
    <t>ANNEE CONVENTIONNEE :</t>
  </si>
  <si>
    <t>Période du bilan présenté :</t>
  </si>
  <si>
    <t>CODIFICATION</t>
  </si>
  <si>
    <t>Unité</t>
  </si>
  <si>
    <t>OPERATION CONVENTIONNEE</t>
  </si>
  <si>
    <t>% des dépenses réalisées</t>
  </si>
  <si>
    <t xml:space="preserve">A REMPLIR PAR LE CONTROLEUR </t>
  </si>
  <si>
    <t>INTRANTS</t>
  </si>
  <si>
    <t>EXTRANTS</t>
  </si>
  <si>
    <t>MONTANT TOTAL</t>
  </si>
  <si>
    <t xml:space="preserve">Coût unitaire
</t>
  </si>
  <si>
    <t>Nbre</t>
  </si>
  <si>
    <t xml:space="preserve">Montant </t>
  </si>
  <si>
    <t>Dépenses inéligibles</t>
  </si>
  <si>
    <t>Dépenses retenues</t>
  </si>
  <si>
    <t>Observations (montant écarté et motif exact)</t>
  </si>
  <si>
    <t>Ecart supplémentaire</t>
  </si>
  <si>
    <t>160- Dépenses de l'opération intégralement couvertes par un coût unitaire</t>
  </si>
  <si>
    <t>DRY20</t>
  </si>
  <si>
    <t>nb TC</t>
  </si>
  <si>
    <t>DRY40 et HC40</t>
  </si>
  <si>
    <t>OT20 et TC20 platef</t>
  </si>
  <si>
    <t>OT40 et TC40 platef</t>
  </si>
  <si>
    <t>TC20 tank</t>
  </si>
  <si>
    <t>GROUP (volume)</t>
  </si>
  <si>
    <t xml:space="preserve">M3 </t>
  </si>
  <si>
    <t>VRAC</t>
  </si>
  <si>
    <t>tonne</t>
  </si>
  <si>
    <t xml:space="preserve">Fait à : </t>
  </si>
  <si>
    <t xml:space="preserve">Certifié exact, le </t>
  </si>
  <si>
    <t>Le comptable public, ou commissaire aux comptes/expert-comptable ou un autre tiers qualifié</t>
  </si>
  <si>
    <t>Le maître d'ouvrage</t>
  </si>
  <si>
    <t xml:space="preserve">Je certifie sur l’honneur ne pas être en situation de conflit d’intérêt au regard des dépenses acquittées. </t>
  </si>
  <si>
    <t xml:space="preserve">Je certifie sur l’honneur ne pas être en situation de conflit d’intérêt au regard des dépenses présentées. </t>
  </si>
  <si>
    <t>Je certifie l’exactitude du contenu des informations que j’ai adressées et atteste connaître les conséquences, y compris pénales, de toute fausse déclaration.</t>
  </si>
  <si>
    <t>Je certifie l’exactitude du contenu des pièces justificatives que j’ai adressées et atteste connaître les conséquences, y compris pénales, de toute fausse déclaration.</t>
  </si>
  <si>
    <t>Je certifie l'acquittement de la dépense et sa comptabilisation en section d'"investissement" ou de "fonctionnement" du compte administratif du bénéficiaire public</t>
  </si>
  <si>
    <t>Je certifie l'acquittement de la dépense et sa comptabilisation en section "actif" du bilan ou la section "Charges" du compte de résultat du bénéficiaire privé</t>
  </si>
  <si>
    <t>( Nom, Qualité, Cachet et Signature )</t>
  </si>
  <si>
    <t>NOM :</t>
  </si>
  <si>
    <t>QUALITE :</t>
  </si>
  <si>
    <t>CACHET :</t>
  </si>
  <si>
    <t xml:space="preserve">TABLEAU RECAPITULATIF DES TARIFS MOYENS DE FRET </t>
  </si>
  <si>
    <t>Nom du porteur de projet:</t>
  </si>
  <si>
    <t>Intitulé du projet:</t>
  </si>
  <si>
    <t>GROUPAGE</t>
  </si>
  <si>
    <t>Nomenclature douanière</t>
  </si>
  <si>
    <t>Désignation de la marchandise</t>
  </si>
  <si>
    <t>Mois d'application du tarif</t>
  </si>
  <si>
    <t>TARIF MOYEN PAR M3</t>
  </si>
  <si>
    <t>TARIF AU M3</t>
  </si>
  <si>
    <t>Manutention portuaire au départ</t>
  </si>
  <si>
    <t>Fret</t>
  </si>
  <si>
    <t>Manutention portuaire à l'arrivée</t>
  </si>
  <si>
    <r>
      <t xml:space="preserve">Demande de paiement </t>
    </r>
    <r>
      <rPr>
        <b/>
        <sz val="22"/>
        <color rgb="FFFF0000"/>
        <rFont val="Calibri"/>
        <family val="2"/>
        <scheme val="minor"/>
      </rPr>
      <t xml:space="preserve">P01 RUP - OS 1.1.3 - TA1.1.3.7 RUP : Aide au fret
 (Compensation des éventuels surcoûts liés au défit d'accessibilité et à la fragmentation territoriale)
</t>
    </r>
    <r>
      <rPr>
        <b/>
        <sz val="22"/>
        <color theme="1"/>
        <rFont val="Calibri"/>
        <family val="2"/>
        <scheme val="minor"/>
      </rPr>
      <t xml:space="preserve">Programme FEDER 2021-2027  
</t>
    </r>
  </si>
  <si>
    <t>Dans ce cas, assurez-vous que pour chaque dépense déclarée est joint la pièce justificative correspondante</t>
  </si>
  <si>
    <t>La saisie de cet état doit être strictement conforme à la saisie E Synergie</t>
  </si>
  <si>
    <t>Période du bilan présenté</t>
  </si>
  <si>
    <t>OBSERVATIONS DU CONTRÔLEUR</t>
  </si>
  <si>
    <t>Date d'arrivée</t>
  </si>
  <si>
    <t>Lieu d'embarquement</t>
  </si>
  <si>
    <t>Lieu de débarquement</t>
  </si>
  <si>
    <t>Mode de tpt</t>
  </si>
  <si>
    <t>N° de conteneur ou nom du bateau</t>
  </si>
  <si>
    <t>Nature de la marchanidse</t>
  </si>
  <si>
    <t>Poids en Tonne</t>
  </si>
  <si>
    <t>Volume 
m3</t>
  </si>
  <si>
    <t>Contenant</t>
  </si>
  <si>
    <t>Nom du fournisseur de transport</t>
  </si>
  <si>
    <t xml:space="preserve">Référence Facture </t>
  </si>
  <si>
    <t>Date de facture</t>
  </si>
  <si>
    <t>Montant total H.T de la facture</t>
  </si>
  <si>
    <t>Date de règlement</t>
  </si>
  <si>
    <t>Banque</t>
  </si>
  <si>
    <t>Mode de règlement</t>
  </si>
  <si>
    <t>Référence de règlement</t>
  </si>
  <si>
    <t>*A : Manutention portuaire / aéroportuaire au départ</t>
  </si>
  <si>
    <t>*B : Fret</t>
  </si>
  <si>
    <t xml:space="preserve">*C : Surcharges
BAF/ CAF/ IFP
</t>
  </si>
  <si>
    <t>*D : Manutention portuaire / aéroportuaire à l'arrivée</t>
  </si>
  <si>
    <t>*E : Assurance</t>
  </si>
  <si>
    <t>*F : Stockage temporaire avant enlèvement</t>
  </si>
  <si>
    <t>*TOTAL DES COUTS ELIGIBLES 
A+B+C+D+E+F</t>
  </si>
  <si>
    <t>MONTANTS ÉCARTÉS PAR LE CONTRÔLEUR</t>
  </si>
  <si>
    <t>MONTANTS RETENUS PAR LE CONTRÔLEUR</t>
  </si>
  <si>
    <t>Manutention portuaire / aéroportuaire au départ</t>
  </si>
  <si>
    <t>Surcharges</t>
  </si>
  <si>
    <t>Manutention portuaire / aéroportuaire à l'arrivée</t>
  </si>
  <si>
    <t>Assurance</t>
  </si>
  <si>
    <t>Stockage temporaire avant enlèvement</t>
  </si>
  <si>
    <t>TOTAL DES  COÛTS ÉCARTÉS</t>
  </si>
  <si>
    <t>TOTAL DES COÛTS RETENUS</t>
  </si>
  <si>
    <t>TOTAL DES DEPENSES PRESENTEES PAR LE MAITRE D'OUVRAGE</t>
  </si>
  <si>
    <t>TOTAL DES DEPENSES ECARTEES</t>
  </si>
  <si>
    <t>TOTAL DES DEPENSES RETENUES</t>
  </si>
  <si>
    <t xml:space="preserve">CONTRÔLE DE COHERENCE </t>
  </si>
  <si>
    <t xml:space="preserve">     </t>
  </si>
  <si>
    <t>Annexe 2 : Etat récapitulatif des ressources perçues pour la période concernée</t>
  </si>
  <si>
    <t>Programmation FEDER-FSE+ 2021-2027 Région Guadeloupe</t>
  </si>
  <si>
    <t>Cette annexe est à remplir par le bénéficiaire et doit être attestée par une personne habilitée</t>
  </si>
  <si>
    <t xml:space="preserve">Demande de paiement n° </t>
  </si>
  <si>
    <t>Attention : Assurez-vous que pour chaque versement perçu est joint le justificatif correspondant</t>
  </si>
  <si>
    <t>Numéro GPE</t>
  </si>
  <si>
    <t xml:space="preserve">A COMPLETER PAR LE BENEFICIAIRE LORS DE LA DEMANDE DE PAIEMENT </t>
  </si>
  <si>
    <t>MONTANT CONVENTIONNE</t>
  </si>
  <si>
    <t>Montant des ressources perçues pour la période considérée au titre de la présente demande de paiement</t>
  </si>
  <si>
    <t>Montant déjà perçu depuis le début du projet</t>
  </si>
  <si>
    <t>Ressources nouvelles mobilisée (le cas échéant)</t>
  </si>
  <si>
    <t>Financeurs</t>
  </si>
  <si>
    <t>Précisions éventuelles</t>
  </si>
  <si>
    <t>Montants</t>
  </si>
  <si>
    <t>% conventionné</t>
  </si>
  <si>
    <t>N° de mandat</t>
  </si>
  <si>
    <t>Date d'encaissement</t>
  </si>
  <si>
    <t xml:space="preserve">Montant versé </t>
  </si>
  <si>
    <t xml:space="preserve"> Montant déjà déclaré dans les états récapitulatifs précédents (n'inclut pas le montant versé déclaré au titre de la présente demande de paiement)</t>
  </si>
  <si>
    <t>% réalisé</t>
  </si>
  <si>
    <t>Montant total de la dépense  HT</t>
  </si>
  <si>
    <t>Nature de la ressource (cofinanceur, …)</t>
  </si>
  <si>
    <t>Montant accordé</t>
  </si>
  <si>
    <t>Montant versé</t>
  </si>
  <si>
    <t xml:space="preserve">Observations </t>
  </si>
  <si>
    <t>Ressources éligibles</t>
  </si>
  <si>
    <t>Ressources inéligibles</t>
  </si>
  <si>
    <t>TOTAL GENERAL DES RESSOURCES PERCUES</t>
  </si>
  <si>
    <t>INTRANT</t>
  </si>
  <si>
    <t>EXTRANT</t>
  </si>
  <si>
    <t>DRY40 ET HC40</t>
  </si>
  <si>
    <t xml:space="preserve"> -</t>
  </si>
  <si>
    <t>OT20 ET TC20 PLATEF</t>
  </si>
  <si>
    <t>OT40 ET TC40 PLATEF</t>
  </si>
  <si>
    <t>TC20 TANK</t>
  </si>
  <si>
    <t>RESERVE AU SERVICE DE CONTRÔLE</t>
  </si>
  <si>
    <t>Catégorie de dépenses intégralement couvertes au REEL</t>
  </si>
  <si>
    <t>140- Dépenses de prestations externes</t>
  </si>
  <si>
    <r>
      <t xml:space="preserve">Coût total BSCU + Réel 
</t>
    </r>
    <r>
      <rPr>
        <b/>
        <sz val="14"/>
        <color rgb="FFFF0000"/>
        <rFont val="Cambria"/>
        <family val="1"/>
      </rPr>
      <t xml:space="preserve">Attention : le total doit être strictement conforme à la saisie E Synergie </t>
    </r>
  </si>
  <si>
    <t>OPERATION REALISEE</t>
  </si>
  <si>
    <t>Coût total des dépenses réalisées hors BSCU (le cas échéant)</t>
  </si>
  <si>
    <t xml:space="preserve">Coût total des dépenses conventionnées hors BSCU (le cas échéant)
</t>
  </si>
  <si>
    <r>
      <t xml:space="preserve">Coût total BSCU + Réel 
</t>
    </r>
    <r>
      <rPr>
        <b/>
        <sz val="14"/>
        <color rgb="FFFF0000"/>
        <rFont val="Cambria"/>
        <family val="1"/>
      </rPr>
      <t>Attention : le total doit être strictement conforme à la convention FEDER</t>
    </r>
  </si>
  <si>
    <t>Catégorie de dépenses intégralement couvertes  par le BSCU</t>
  </si>
  <si>
    <t>WAYBILL N°</t>
  </si>
  <si>
    <t>COA N°</t>
  </si>
  <si>
    <t>Numéro</t>
  </si>
  <si>
    <t>Description de la nomenclature</t>
  </si>
  <si>
    <t>Intrant / Extrant</t>
  </si>
  <si>
    <t>Montant retenu</t>
  </si>
  <si>
    <t>BSCU applicable</t>
  </si>
  <si>
    <t>Date départ</t>
  </si>
  <si>
    <t>Mode de transport</t>
  </si>
  <si>
    <t>Dépenses écartées /kg</t>
  </si>
  <si>
    <t>Observation du contrôleur</t>
  </si>
  <si>
    <t>A COMPLETER PAR LE MAÏTRE D'OUVRAGE UNIQUEMENT POUR LES DEPENSES NON COUVERTES PAR LE BSCU</t>
  </si>
  <si>
    <t>Attention : Ne remplissez cette annexe que pour les dépenses non couvertes par le BSCU</t>
  </si>
  <si>
    <t>Attention : A compléter uniquement pour les dépenses au réel hors BSCU</t>
  </si>
  <si>
    <t>Compléter ce tableau pour chaque catégorie de produits  transportés et joindre la proposition tarifaire de deux transitaires.</t>
  </si>
  <si>
    <r>
      <rPr>
        <b/>
        <u/>
        <sz val="14"/>
        <color rgb="FFFF0000"/>
        <rFont val="Times New Roman"/>
        <family val="1"/>
      </rPr>
      <t>NB</t>
    </r>
    <r>
      <rPr>
        <b/>
        <sz val="14"/>
        <color rgb="FFFF0000"/>
        <rFont val="Times New Roman"/>
        <family val="1"/>
      </rPr>
      <t>: A chaque modification de tarif, le tableau devra être mis à jour.</t>
    </r>
  </si>
  <si>
    <t>Etat récapitulatif des dépenses pour la période concernée
Programmation FEDER-FSE+ 2021-2027 Région Guadeloupe
Cette annexe est à remplir par le bénéficiaire et doit être attestée par une personne habilitée</t>
  </si>
  <si>
    <t>A COMPLETER PAR LE MAITRE D'OUVRAGE UNIQUEMENT POUR LES DEPENSES COUVERTES PAR LES BSCU (rajouter des lignes si nécessaire)</t>
  </si>
  <si>
    <t xml:space="preserve">Fiche détaillée des dépenses couvertes par les BSCU </t>
  </si>
  <si>
    <t>UNION
EUROPEENNE</t>
  </si>
  <si>
    <t>ETAT</t>
  </si>
  <si>
    <t>MAITRE D'OUVRAGE</t>
  </si>
  <si>
    <t>Je certifie sur l’honneur ne pas être en situation de conflit d’intérêt au regard des ressources perçues.  
Je certifie l’exactitude du contenu des informations que j’ai adressées et atteste connaître les conséquences, y compris pénales, de toute fausse déclaration.</t>
  </si>
  <si>
    <t>Je certifie sur l’honneur ne pas être en situation de conflit d’intérêt au regard des ressources perçues.  
Je certifie l’exactitude du contenu des pièces justificatives que j’ai adressées et atteste connaître les conséquences, y compris pénales, de toute fausse déclaration.</t>
  </si>
  <si>
    <t xml:space="preserve">Période de réalisation du  </t>
  </si>
  <si>
    <t>COMPAGNIE MARITIME
BATEAU GWO KA</t>
  </si>
  <si>
    <t xml:space="preserve">COMPAGNIE MARITIME
TMDD </t>
  </si>
  <si>
    <r>
      <rPr>
        <b/>
        <u/>
        <sz val="22"/>
        <rFont val="Times New Roman"/>
        <family val="1"/>
      </rPr>
      <t xml:space="preserve">OBSERVATIONS GENERALES ET CONCLUSIVES:
</t>
    </r>
    <r>
      <rPr>
        <b/>
        <u/>
        <sz val="22"/>
        <color indexed="10"/>
        <rFont val="Times New Roman"/>
        <family val="1"/>
      </rPr>
      <t xml:space="preserve">
</t>
    </r>
    <r>
      <rPr>
        <sz val="10"/>
        <rFont val="Georgia"/>
        <family val="1"/>
      </rPr>
      <t/>
    </r>
  </si>
  <si>
    <t>Nombre de containers</t>
  </si>
  <si>
    <t xml:space="preserve">DEMANDE D'AIDE AU TRANSPORT </t>
  </si>
  <si>
    <t xml:space="preserve">DEMANDE D'AIDE AU TRANSPORT DECHETS NON DANGEREUX (EXTRANT) </t>
  </si>
  <si>
    <r>
      <rPr>
        <b/>
        <sz val="12"/>
        <color rgb="FF000000"/>
        <rFont val="Wingdings"/>
        <charset val="2"/>
      </rPr>
      <t xml:space="preserve">  ¨ </t>
    </r>
    <r>
      <rPr>
        <b/>
        <sz val="12"/>
        <color rgb="FF000000"/>
        <rFont val="Calibri"/>
        <family val="2"/>
        <charset val="1"/>
      </rPr>
      <t xml:space="preserve">ACOMPTE
ou    </t>
    </r>
    <r>
      <rPr>
        <b/>
        <sz val="12"/>
        <rFont val="Wingdings"/>
        <charset val="2"/>
      </rPr>
      <t>¨</t>
    </r>
    <r>
      <rPr>
        <b/>
        <sz val="12"/>
        <color rgb="FF000000"/>
        <rFont val="Calibri"/>
        <family val="2"/>
        <charset val="1"/>
      </rPr>
      <t xml:space="preserve">    FINAL/SOLDE</t>
    </r>
  </si>
  <si>
    <r>
      <rPr>
        <b/>
        <sz val="14"/>
        <color rgb="FF000000"/>
        <rFont val="Wingdings"/>
        <charset val="2"/>
      </rPr>
      <t xml:space="preserve">  ¨ </t>
    </r>
    <r>
      <rPr>
        <b/>
        <sz val="14"/>
        <color rgb="FF000000"/>
        <rFont val="Calibri"/>
        <family val="2"/>
        <charset val="1"/>
      </rPr>
      <t>ACOMPTE
ou     ¨ FINAL/SOLDE</t>
    </r>
  </si>
  <si>
    <t>Variation par rapport à la base conventionnée</t>
  </si>
  <si>
    <t>Total dépenses inéligibles retenues</t>
  </si>
  <si>
    <t>Dépenses éligibles retenues</t>
  </si>
  <si>
    <r>
      <rPr>
        <b/>
        <sz val="12"/>
        <color rgb="FF000000"/>
        <rFont val="Wingdings"/>
        <charset val="2"/>
      </rPr>
      <t xml:space="preserve">  ¨ </t>
    </r>
    <r>
      <rPr>
        <b/>
        <sz val="12"/>
        <color rgb="FF000000"/>
        <rFont val="Calibri"/>
        <family val="2"/>
        <charset val="1"/>
      </rPr>
      <t xml:space="preserve">ACOMPTE
ou    </t>
    </r>
    <r>
      <rPr>
        <b/>
        <sz val="12"/>
        <rFont val="Wingdings"/>
        <charset val="2"/>
      </rPr>
      <t>¨</t>
    </r>
    <r>
      <rPr>
        <b/>
        <sz val="12"/>
        <color rgb="FF000000"/>
        <rFont val="Calibri"/>
        <family val="2"/>
        <charset val="1"/>
      </rPr>
      <t xml:space="preserve">  FINAL/SOLDE</t>
    </r>
  </si>
  <si>
    <t xml:space="preserve">(Nom, qualité, cachet) </t>
  </si>
  <si>
    <t xml:space="preserve">(Nom, qualité, cachet)  </t>
  </si>
  <si>
    <t>(Nom, qualité, cachet)</t>
  </si>
  <si>
    <t xml:space="preserve">ANNEE </t>
  </si>
  <si>
    <t>N° de conteneur si TC complet ou nom du bateau si groupage et vrac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</si>
</sst>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43" formatCode="_-* #,##0.00\ _€_-;\-* #,##0.00\ _€_-;_-* &quot;-&quot;??\ _€_-;_-@_-"/>
    <numFmt numFmtId="164" formatCode="_-* #,##0.00&quot; €&quot;_-;\-* #,##0.00&quot; €&quot;_-;_-* \-??&quot; €&quot;_-;_-@_-"/>
    <numFmt numFmtId="165" formatCode="_-* #,##0.00\ _€_-;\-* #,##0.00\ _€_-;_-* \-??\ _€_-;_-@_-"/>
    <numFmt numFmtId="166" formatCode="0\ %"/>
    <numFmt numFmtId="167" formatCode="#,##0.00\ &quot;€&quot;"/>
    <numFmt numFmtId="168" formatCode="_-* #,##0.00\ [$€-40C]_-;\-* #,##0.00\ [$€-40C]_-;_-* &quot;-&quot;??\ [$€-40C]_-;_-@_-"/>
    <numFmt numFmtId="169" formatCode="[$-40C]d\-mmm\-yy;@"/>
    <numFmt numFmtId="170" formatCode="#,##0.00\ _€"/>
    <numFmt numFmtId="171" formatCode="_-* #,##0\ _€_-;\-* #,##0\ _€_-;_-* &quot;-&quot;??\ _€_-;_-@_-"/>
  </numFmts>
  <fonts count="106">
    <font>
      <sz val="11"/>
      <color rgb="FF000000"/>
      <name val="Calibri"/>
      <family val="2"/>
      <charset val="1"/>
    </font>
    <font>
      <sz val="10"/>
      <name val="Arial"/>
      <family val="2"/>
      <charset val="1"/>
    </font>
    <font>
      <sz val="12"/>
      <color rgb="FF000000"/>
      <name val="Calibri"/>
      <family val="2"/>
      <charset val="1"/>
    </font>
    <font>
      <b/>
      <sz val="16"/>
      <color rgb="FF000000"/>
      <name val="Calibri"/>
      <family val="2"/>
      <charset val="1"/>
    </font>
    <font>
      <sz val="11"/>
      <color rgb="FF000000"/>
      <name val="Calibri"/>
      <family val="2"/>
      <charset val="1"/>
    </font>
    <font>
      <b/>
      <sz val="12"/>
      <color rgb="FF000000"/>
      <name val="Calibri"/>
      <family val="2"/>
      <charset val="2"/>
    </font>
    <font>
      <b/>
      <sz val="12"/>
      <color rgb="FF000000"/>
      <name val="Wingdings"/>
      <charset val="2"/>
    </font>
    <font>
      <b/>
      <sz val="12"/>
      <color rgb="FF000000"/>
      <name val="Calibri"/>
      <family val="2"/>
      <charset val="1"/>
    </font>
    <font>
      <sz val="9"/>
      <color theme="1"/>
      <name val="Verdana"/>
      <family val="2"/>
    </font>
    <font>
      <b/>
      <sz val="14"/>
      <color theme="0"/>
      <name val="Calibri"/>
      <family val="2"/>
    </font>
    <font>
      <b/>
      <sz val="14"/>
      <color rgb="FF000000"/>
      <name val="Calibri"/>
      <family val="2"/>
      <charset val="2"/>
    </font>
    <font>
      <b/>
      <sz val="22"/>
      <color theme="1"/>
      <name val="Calibri"/>
      <family val="2"/>
      <scheme val="minor"/>
    </font>
    <font>
      <b/>
      <sz val="22"/>
      <color rgb="FFFF0000"/>
      <name val="Calibri"/>
      <family val="2"/>
      <scheme val="minor"/>
    </font>
    <font>
      <sz val="16"/>
      <color rgb="FF000000"/>
      <name val="Garamond"/>
      <family val="1"/>
    </font>
    <font>
      <sz val="11"/>
      <color rgb="FF000000"/>
      <name val="Garamond"/>
      <family val="1"/>
    </font>
    <font>
      <b/>
      <sz val="14"/>
      <color rgb="FF000000"/>
      <name val="Garamond"/>
      <family val="1"/>
    </font>
    <font>
      <sz val="14"/>
      <color rgb="FF000000"/>
      <name val="Garamond"/>
      <family val="1"/>
    </font>
    <font>
      <sz val="12"/>
      <color rgb="FF000000"/>
      <name val="Garamond"/>
      <family val="1"/>
    </font>
    <font>
      <sz val="10"/>
      <color rgb="FF000000"/>
      <name val="Garamond"/>
      <family val="1"/>
    </font>
    <font>
      <b/>
      <sz val="24"/>
      <color rgb="FF000000"/>
      <name val="Garamond"/>
      <family val="1"/>
    </font>
    <font>
      <b/>
      <sz val="22"/>
      <color rgb="FF000000"/>
      <name val="Garamond"/>
      <family val="1"/>
    </font>
    <font>
      <b/>
      <sz val="16"/>
      <color rgb="FF000000"/>
      <name val="Garamond"/>
      <family val="1"/>
    </font>
    <font>
      <b/>
      <sz val="20"/>
      <color rgb="FFFF0000"/>
      <name val="Garamond"/>
      <family val="1"/>
    </font>
    <font>
      <b/>
      <sz val="11"/>
      <color rgb="FF000000"/>
      <name val="Garamond"/>
      <family val="1"/>
    </font>
    <font>
      <b/>
      <sz val="11"/>
      <name val="Garamond"/>
      <family val="1"/>
    </font>
    <font>
      <sz val="10"/>
      <name val="Garamond"/>
      <family val="1"/>
    </font>
    <font>
      <b/>
      <sz val="14"/>
      <name val="Garamond"/>
      <family val="1"/>
    </font>
    <font>
      <b/>
      <sz val="12"/>
      <name val="Times New Roman"/>
      <family val="1"/>
    </font>
    <font>
      <b/>
      <sz val="10"/>
      <name val="Times New Roman"/>
      <family val="1"/>
    </font>
    <font>
      <b/>
      <sz val="10"/>
      <color theme="1"/>
      <name val="Times New Roman"/>
      <family val="1"/>
    </font>
    <font>
      <b/>
      <sz val="14"/>
      <name val="Times New Roman"/>
      <family val="1"/>
    </font>
    <font>
      <sz val="10"/>
      <name val="Georgia"/>
      <family val="1"/>
    </font>
    <font>
      <b/>
      <sz val="16"/>
      <name val="Times New Roman"/>
      <family val="1"/>
    </font>
    <font>
      <b/>
      <sz val="9"/>
      <color indexed="81"/>
      <name val="Tahoma"/>
      <family val="2"/>
    </font>
    <font>
      <sz val="9"/>
      <color indexed="81"/>
      <name val="Tahoma"/>
      <family val="2"/>
    </font>
    <font>
      <sz val="16"/>
      <color rgb="FF000000"/>
      <name val="Calibri"/>
      <family val="2"/>
      <charset val="1"/>
    </font>
    <font>
      <sz val="11"/>
      <color theme="1"/>
      <name val="Calibri"/>
      <family val="2"/>
      <charset val="1"/>
    </font>
    <font>
      <b/>
      <sz val="11"/>
      <color rgb="FF000000"/>
      <name val="Calibri"/>
      <family val="2"/>
      <charset val="1"/>
    </font>
    <font>
      <sz val="9"/>
      <color rgb="FFFF0000"/>
      <name val="Verdana"/>
      <family val="2"/>
    </font>
    <font>
      <b/>
      <sz val="18"/>
      <color theme="1"/>
      <name val="Calibri"/>
      <family val="2"/>
      <scheme val="minor"/>
    </font>
    <font>
      <b/>
      <sz val="16"/>
      <color theme="1"/>
      <name val="Calibri"/>
      <family val="2"/>
      <scheme val="minor"/>
    </font>
    <font>
      <b/>
      <sz val="16"/>
      <color rgb="FFFF0000"/>
      <name val="Calibri"/>
      <family val="2"/>
      <scheme val="minor"/>
    </font>
    <font>
      <sz val="16"/>
      <color rgb="FF000000"/>
      <name val="Calibri"/>
      <family val="2"/>
    </font>
    <font>
      <b/>
      <sz val="11"/>
      <color theme="0"/>
      <name val="Calibri"/>
      <family val="2"/>
    </font>
    <font>
      <sz val="11"/>
      <color theme="1"/>
      <name val="Times New Roman"/>
      <family val="1"/>
    </font>
    <font>
      <u/>
      <sz val="11"/>
      <color theme="1"/>
      <name val="Times New Roman"/>
      <family val="1"/>
    </font>
    <font>
      <b/>
      <sz val="16"/>
      <color rgb="FF00B050"/>
      <name val="Times New Roman"/>
      <family val="1"/>
    </font>
    <font>
      <b/>
      <sz val="16"/>
      <color theme="0"/>
      <name val="Times New Roman"/>
      <family val="1"/>
    </font>
    <font>
      <b/>
      <sz val="11"/>
      <color theme="1"/>
      <name val="Times New Roman"/>
      <family val="1"/>
    </font>
    <font>
      <b/>
      <sz val="11"/>
      <color rgb="FFFF0000"/>
      <name val="Wingdings 3"/>
      <family val="1"/>
      <charset val="2"/>
    </font>
    <font>
      <b/>
      <sz val="11"/>
      <color rgb="FFFF0000"/>
      <name val="Calibri"/>
      <family val="2"/>
    </font>
    <font>
      <b/>
      <sz val="9"/>
      <color theme="0"/>
      <name val="Cambria"/>
      <family val="1"/>
    </font>
    <font>
      <b/>
      <sz val="16"/>
      <color theme="0"/>
      <name val="Cambria"/>
      <family val="1"/>
    </font>
    <font>
      <b/>
      <sz val="11"/>
      <color rgb="FF000000"/>
      <name val="Cambria"/>
      <family val="1"/>
    </font>
    <font>
      <b/>
      <sz val="12"/>
      <color theme="0"/>
      <name val="Cambria"/>
      <family val="1"/>
    </font>
    <font>
      <b/>
      <sz val="12"/>
      <color theme="1"/>
      <name val="Cambria"/>
      <family val="1"/>
    </font>
    <font>
      <b/>
      <sz val="11"/>
      <color theme="1"/>
      <name val="Cambria"/>
      <family val="1"/>
    </font>
    <font>
      <b/>
      <sz val="11"/>
      <color theme="0"/>
      <name val="Cambria"/>
      <family val="1"/>
    </font>
    <font>
      <sz val="18"/>
      <color rgb="FF000000"/>
      <name val="Garamond"/>
      <family val="1"/>
    </font>
    <font>
      <sz val="12"/>
      <color theme="1"/>
      <name val="Cambria"/>
      <family val="1"/>
    </font>
    <font>
      <b/>
      <sz val="12"/>
      <color rgb="FF000000"/>
      <name val="Cambria"/>
      <family val="1"/>
    </font>
    <font>
      <b/>
      <sz val="12"/>
      <name val="Cambria"/>
      <family val="1"/>
    </font>
    <font>
      <b/>
      <sz val="14"/>
      <name val="Cambria"/>
      <family val="1"/>
    </font>
    <font>
      <b/>
      <sz val="14"/>
      <color rgb="FF000000"/>
      <name val="Cambria"/>
      <family val="1"/>
    </font>
    <font>
      <b/>
      <sz val="16"/>
      <name val="Cambria"/>
      <family val="1"/>
    </font>
    <font>
      <b/>
      <sz val="12"/>
      <color rgb="FF002060"/>
      <name val="Cambria"/>
      <family val="1"/>
    </font>
    <font>
      <b/>
      <sz val="12"/>
      <color theme="3"/>
      <name val="Cambria"/>
      <family val="1"/>
    </font>
    <font>
      <b/>
      <sz val="12"/>
      <name val="Wingdings"/>
      <charset val="2"/>
    </font>
    <font>
      <b/>
      <sz val="14"/>
      <name val="Georgia"/>
      <family val="1"/>
    </font>
    <font>
      <b/>
      <sz val="16"/>
      <color rgb="FFFF0000"/>
      <name val="Times New Roman"/>
      <family val="1"/>
    </font>
    <font>
      <b/>
      <sz val="14"/>
      <color theme="0"/>
      <name val="Cambria"/>
      <family val="1"/>
    </font>
    <font>
      <sz val="14"/>
      <color theme="1"/>
      <name val="Cambria"/>
      <family val="1"/>
    </font>
    <font>
      <b/>
      <sz val="14"/>
      <color theme="1"/>
      <name val="Cambria"/>
      <family val="1"/>
    </font>
    <font>
      <b/>
      <sz val="14"/>
      <color rgb="FFFF0000"/>
      <name val="Cambria"/>
      <family val="1"/>
    </font>
    <font>
      <b/>
      <sz val="14"/>
      <color rgb="FF002060"/>
      <name val="Cambria"/>
      <family val="1"/>
    </font>
    <font>
      <b/>
      <sz val="24"/>
      <color rgb="FF000000"/>
      <name val="Cambria"/>
      <family val="1"/>
    </font>
    <font>
      <b/>
      <sz val="14"/>
      <color rgb="FFFF0000"/>
      <name val="Calibri"/>
      <family val="2"/>
    </font>
    <font>
      <b/>
      <sz val="14"/>
      <color rgb="FFFF0000"/>
      <name val="Times New Roman"/>
      <family val="1"/>
    </font>
    <font>
      <b/>
      <sz val="14"/>
      <color theme="1"/>
      <name val="Times New Roman"/>
      <family val="1"/>
    </font>
    <font>
      <b/>
      <u/>
      <sz val="14"/>
      <color rgb="FFFF0000"/>
      <name val="Times New Roman"/>
      <family val="1"/>
    </font>
    <font>
      <sz val="26"/>
      <color theme="1"/>
      <name val="Garamond"/>
      <family val="1"/>
    </font>
    <font>
      <sz val="22"/>
      <color theme="1"/>
      <name val="Garamond"/>
      <family val="1"/>
    </font>
    <font>
      <sz val="11"/>
      <color theme="1"/>
      <name val="Garamond"/>
      <family val="1"/>
    </font>
    <font>
      <b/>
      <sz val="26"/>
      <color theme="1"/>
      <name val="Garamond"/>
      <family val="1"/>
    </font>
    <font>
      <sz val="20"/>
      <name val="Garamond"/>
      <family val="1"/>
    </font>
    <font>
      <b/>
      <sz val="20"/>
      <name val="Garamond"/>
      <family val="1"/>
    </font>
    <font>
      <b/>
      <sz val="14"/>
      <color rgb="FF000000"/>
      <name val="Calibri"/>
      <family val="2"/>
    </font>
    <font>
      <sz val="11"/>
      <color rgb="FF000000"/>
      <name val="Calibri"/>
      <family val="2"/>
    </font>
    <font>
      <sz val="11"/>
      <color theme="1"/>
      <name val="Calibri"/>
      <family val="2"/>
    </font>
    <font>
      <b/>
      <u/>
      <sz val="22"/>
      <color rgb="FFFF0000"/>
      <name val="Times New Roman"/>
      <family val="1"/>
    </font>
    <font>
      <b/>
      <u/>
      <sz val="22"/>
      <name val="Times New Roman"/>
      <family val="1"/>
    </font>
    <font>
      <b/>
      <u/>
      <sz val="22"/>
      <color indexed="10"/>
      <name val="Times New Roman"/>
      <family val="1"/>
    </font>
    <font>
      <b/>
      <sz val="14"/>
      <color rgb="FF000000"/>
      <name val="Wingdings"/>
      <charset val="2"/>
    </font>
    <font>
      <b/>
      <sz val="14"/>
      <color rgb="FF000000"/>
      <name val="Calibri"/>
      <family val="2"/>
      <charset val="1"/>
    </font>
    <font>
      <sz val="8"/>
      <name val="Calibri"/>
      <family val="2"/>
      <charset val="1"/>
    </font>
    <font>
      <b/>
      <sz val="26"/>
      <color rgb="FF000000"/>
      <name val="Calibri"/>
      <family val="2"/>
    </font>
    <font>
      <b/>
      <sz val="26"/>
      <color rgb="FF000000"/>
      <name val="Calibri"/>
      <family val="2"/>
      <charset val="1"/>
    </font>
    <font>
      <b/>
      <sz val="22"/>
      <color rgb="FF000000"/>
      <name val="Calibri"/>
      <family val="2"/>
      <charset val="1"/>
    </font>
    <font>
      <b/>
      <sz val="26"/>
      <color rgb="FF000000"/>
      <name val="Garamond"/>
      <family val="1"/>
    </font>
    <font>
      <b/>
      <sz val="11"/>
      <color rgb="FF000000"/>
      <name val="Calibri"/>
      <family val="2"/>
    </font>
    <font>
      <b/>
      <sz val="11"/>
      <name val="Calibri"/>
      <family val="2"/>
      <charset val="1"/>
    </font>
    <font>
      <b/>
      <sz val="20"/>
      <color rgb="FF000000"/>
      <name val="Garamond"/>
      <family val="1"/>
    </font>
    <font>
      <b/>
      <sz val="14"/>
      <name val="Calibri"/>
      <family val="2"/>
    </font>
    <font>
      <sz val="12"/>
      <color theme="0"/>
      <name val="Cambria"/>
      <family val="1"/>
    </font>
    <font>
      <sz val="11"/>
      <name val="Calibri"/>
      <family val="2"/>
    </font>
    <font>
      <u/>
      <sz val="11"/>
      <color theme="10"/>
      <name val="Calibri"/>
      <family val="2"/>
      <charset val="1"/>
    </font>
  </fonts>
  <fills count="25">
    <fill>
      <patternFill patternType="none"/>
    </fill>
    <fill>
      <patternFill patternType="gray125"/>
    </fill>
    <fill>
      <patternFill patternType="solid">
        <fgColor theme="3"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3" tint="-0.499984740745262"/>
        <bgColor indexed="64"/>
      </patternFill>
    </fill>
    <fill>
      <patternFill patternType="solid">
        <fgColor theme="6" tint="-0.249977111117893"/>
        <bgColor indexed="64"/>
      </patternFill>
    </fill>
    <fill>
      <patternFill patternType="solid">
        <fgColor theme="5" tint="0.39997558519241921"/>
        <bgColor indexed="64"/>
      </patternFill>
    </fill>
    <fill>
      <patternFill patternType="solid">
        <fgColor rgb="FFF2F2F2"/>
        <bgColor rgb="FF000000"/>
      </patternFill>
    </fill>
    <fill>
      <patternFill patternType="solid">
        <fgColor rgb="FFFFFFFF"/>
        <bgColor rgb="FF000000"/>
      </patternFill>
    </fill>
    <fill>
      <patternFill patternType="solid">
        <fgColor rgb="FFB7DEE8"/>
        <bgColor rgb="FF000000"/>
      </patternFill>
    </fill>
    <fill>
      <patternFill patternType="solid">
        <fgColor rgb="FFFFFF00"/>
        <bgColor rgb="FF000000"/>
      </patternFill>
    </fill>
    <fill>
      <patternFill patternType="solid">
        <fgColor rgb="FFA6A6A6"/>
        <bgColor rgb="FF000000"/>
      </patternFill>
    </fill>
    <fill>
      <patternFill patternType="solid">
        <fgColor theme="3" tint="0.79998168889431442"/>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tint="0.39994506668294322"/>
        <bgColor indexed="64"/>
      </patternFill>
    </fill>
    <fill>
      <patternFill patternType="solid">
        <fgColor rgb="FF3399FF"/>
        <bgColor indexed="64"/>
      </patternFill>
    </fill>
    <fill>
      <patternFill patternType="solid">
        <fgColor theme="4" tint="0.59999389629810485"/>
        <bgColor indexed="64"/>
      </patternFill>
    </fill>
    <fill>
      <patternFill patternType="solid">
        <fgColor rgb="FFFFFF00"/>
        <bgColor indexed="64"/>
      </patternFill>
    </fill>
  </fills>
  <borders count="1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theme="3" tint="0.59996337778862885"/>
      </left>
      <right/>
      <top style="thin">
        <color theme="3" tint="0.59996337778862885"/>
      </top>
      <bottom style="thin">
        <color theme="3" tint="0.59996337778862885"/>
      </bottom>
      <diagonal/>
    </border>
    <border>
      <left/>
      <right/>
      <top style="thin">
        <color theme="3" tint="0.59996337778862885"/>
      </top>
      <bottom style="thin">
        <color theme="3" tint="0.59996337778862885"/>
      </bottom>
      <diagonal/>
    </border>
    <border>
      <left style="medium">
        <color theme="3" tint="-0.24994659260841701"/>
      </left>
      <right style="thin">
        <color auto="1"/>
      </right>
      <top style="medium">
        <color theme="3" tint="-0.24994659260841701"/>
      </top>
      <bottom style="medium">
        <color theme="3" tint="-0.24994659260841701"/>
      </bottom>
      <diagonal/>
    </border>
    <border>
      <left style="thin">
        <color auto="1"/>
      </left>
      <right style="thin">
        <color auto="1"/>
      </right>
      <top style="medium">
        <color theme="3" tint="-0.24994659260841701"/>
      </top>
      <bottom style="medium">
        <color theme="3" tint="-0.24994659260841701"/>
      </bottom>
      <diagonal/>
    </border>
    <border>
      <left style="thin">
        <color auto="1"/>
      </left>
      <right style="medium">
        <color theme="3" tint="-0.24994659260841701"/>
      </right>
      <top style="medium">
        <color theme="3" tint="-0.24994659260841701"/>
      </top>
      <bottom style="medium">
        <color theme="3" tint="-0.24994659260841701"/>
      </bottom>
      <diagonal/>
    </border>
    <border>
      <left style="medium">
        <color theme="3" tint="-0.24994659260841701"/>
      </left>
      <right/>
      <top style="medium">
        <color theme="3" tint="-0.24994659260841701"/>
      </top>
      <bottom style="medium">
        <color theme="3" tint="-0.24994659260841701"/>
      </bottom>
      <diagonal/>
    </border>
    <border>
      <left/>
      <right/>
      <top style="medium">
        <color theme="3" tint="-0.24994659260841701"/>
      </top>
      <bottom style="medium">
        <color theme="3" tint="-0.24994659260841701"/>
      </bottom>
      <diagonal/>
    </border>
    <border>
      <left/>
      <right style="medium">
        <color theme="3" tint="-0.24994659260841701"/>
      </right>
      <top style="medium">
        <color theme="3" tint="-0.24994659260841701"/>
      </top>
      <bottom style="medium">
        <color theme="3" tint="-0.2499465926084170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style="thin">
        <color theme="3" tint="0.59996337778862885"/>
      </right>
      <top style="thin">
        <color theme="3" tint="0.59996337778862885"/>
      </top>
      <bottom style="thin">
        <color theme="3" tint="0.59996337778862885"/>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style="thin">
        <color rgb="FFFFFFFF"/>
      </top>
      <bottom/>
      <diagonal/>
    </border>
    <border>
      <left/>
      <right/>
      <top style="thin">
        <color rgb="FFFFFFFF"/>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rgb="FFFFFFFF"/>
      </bottom>
      <diagonal/>
    </border>
    <border>
      <left/>
      <right/>
      <top style="thin">
        <color indexed="64"/>
      </top>
      <bottom style="thin">
        <color rgb="FFFFFFFF"/>
      </bottom>
      <diagonal/>
    </border>
    <border>
      <left/>
      <right style="thin">
        <color indexed="64"/>
      </right>
      <top style="thin">
        <color indexed="64"/>
      </top>
      <bottom style="thin">
        <color rgb="FFFFFFFF"/>
      </bottom>
      <diagonal/>
    </border>
    <border>
      <left/>
      <right style="thin">
        <color indexed="64"/>
      </right>
      <top style="thin">
        <color rgb="FFFFFFFF"/>
      </top>
      <bottom/>
      <diagonal/>
    </border>
    <border>
      <left/>
      <right style="thin">
        <color indexed="64"/>
      </right>
      <top/>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right style="thin">
        <color rgb="FFFFFFFF"/>
      </right>
      <top style="thin">
        <color rgb="FFFFFFFF"/>
      </top>
      <bottom style="thin">
        <color rgb="FFFFFFFF"/>
      </bottom>
      <diagonal/>
    </border>
    <border>
      <left style="thin">
        <color rgb="FFFFFFFF"/>
      </left>
      <right/>
      <top style="thin">
        <color rgb="FFFFFFFF"/>
      </top>
      <bottom/>
      <diagonal/>
    </border>
    <border>
      <left style="thin">
        <color rgb="FFFFFFFF"/>
      </left>
      <right/>
      <top/>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right/>
      <top/>
      <bottom style="thin">
        <color rgb="FFFFFFFF"/>
      </bottom>
      <diagonal/>
    </border>
    <border>
      <left style="thin">
        <color rgb="FFFFFFFF"/>
      </left>
      <right style="thin">
        <color rgb="FFFFFFFF"/>
      </right>
      <top/>
      <bottom/>
      <diagonal/>
    </border>
    <border>
      <left style="thin">
        <color rgb="FFFFFFFF"/>
      </left>
      <right/>
      <top/>
      <bottom style="thin">
        <color indexed="64"/>
      </bottom>
      <diagonal/>
    </border>
    <border>
      <left/>
      <right style="thin">
        <color rgb="FFFFFFFF"/>
      </right>
      <top style="thin">
        <color indexed="64"/>
      </top>
      <bottom/>
      <diagonal/>
    </border>
    <border>
      <left/>
      <right style="thin">
        <color rgb="FFFFFFFF"/>
      </right>
      <top/>
      <bottom style="thin">
        <color auto="1"/>
      </bottom>
      <diagonal/>
    </border>
    <border>
      <left/>
      <right style="thin">
        <color rgb="FFFFFFFF"/>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rgb="FFFFFFFF"/>
      </top>
      <bottom/>
      <diagonal/>
    </border>
    <border>
      <left/>
      <right style="medium">
        <color indexed="64"/>
      </right>
      <top style="thin">
        <color rgb="FFFFFFFF"/>
      </top>
      <bottom/>
      <diagonal/>
    </border>
    <border>
      <left/>
      <right style="thin">
        <color theme="3"/>
      </right>
      <top/>
      <bottom style="medium">
        <color auto="1"/>
      </bottom>
      <diagonal/>
    </border>
    <border>
      <left style="thin">
        <color theme="3" tint="0.59996337778862885"/>
      </left>
      <right/>
      <top style="medium">
        <color auto="1"/>
      </top>
      <bottom style="thin">
        <color theme="3" tint="0.59996337778862885"/>
      </bottom>
      <diagonal/>
    </border>
    <border>
      <left/>
      <right/>
      <top style="medium">
        <color auto="1"/>
      </top>
      <bottom style="thin">
        <color theme="3" tint="0.59996337778862885"/>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double">
        <color theme="3"/>
      </right>
      <top/>
      <bottom style="medium">
        <color auto="1"/>
      </bottom>
      <diagonal/>
    </border>
    <border>
      <left style="thin">
        <color theme="3"/>
      </left>
      <right/>
      <top/>
      <bottom style="medium">
        <color auto="1"/>
      </bottom>
      <diagonal/>
    </border>
    <border>
      <left style="medium">
        <color theme="3" tint="0.39994506668294322"/>
      </left>
      <right/>
      <top style="medium">
        <color theme="3" tint="0.39994506668294322"/>
      </top>
      <bottom style="medium">
        <color theme="3" tint="0.39994506668294322"/>
      </bottom>
      <diagonal/>
    </border>
    <border>
      <left/>
      <right/>
      <top style="medium">
        <color theme="3" tint="0.39994506668294322"/>
      </top>
      <bottom style="medium">
        <color theme="3" tint="0.39994506668294322"/>
      </bottom>
      <diagonal/>
    </border>
    <border>
      <left style="medium">
        <color theme="3" tint="0.39991454817346722"/>
      </left>
      <right/>
      <top/>
      <bottom/>
      <diagonal/>
    </border>
    <border>
      <left/>
      <right style="thin">
        <color theme="3" tint="0.59996337778862885"/>
      </right>
      <top style="medium">
        <color indexed="64"/>
      </top>
      <bottom style="thin">
        <color theme="3" tint="0.59996337778862885"/>
      </bottom>
      <diagonal/>
    </border>
    <border>
      <left style="thin">
        <color theme="3" tint="0.59996337778862885"/>
      </left>
      <right style="thin">
        <color indexed="64"/>
      </right>
      <top/>
      <bottom style="thin">
        <color theme="3" tint="0.59996337778862885"/>
      </bottom>
      <diagonal/>
    </border>
    <border>
      <left style="medium">
        <color indexed="64"/>
      </left>
      <right/>
      <top/>
      <bottom style="thin">
        <color theme="3" tint="0.59996337778862885"/>
      </bottom>
      <diagonal/>
    </border>
    <border>
      <left style="thin">
        <color theme="3" tint="0.59996337778862885"/>
      </left>
      <right style="thin">
        <color theme="3" tint="0.59996337778862885"/>
      </right>
      <top/>
      <bottom/>
      <diagonal/>
    </border>
    <border>
      <left style="thin">
        <color theme="3" tint="0.59996337778862885"/>
      </left>
      <right style="thin">
        <color theme="3" tint="0.59996337778862885"/>
      </right>
      <top/>
      <bottom style="thin">
        <color theme="3" tint="0.59996337778862885"/>
      </bottom>
      <diagonal/>
    </border>
    <border>
      <left style="thin">
        <color theme="3" tint="0.59996337778862885"/>
      </left>
      <right style="thin">
        <color theme="3" tint="0.59996337778862885"/>
      </right>
      <top style="medium">
        <color auto="1"/>
      </top>
      <bottom/>
      <diagonal/>
    </border>
    <border>
      <left style="thin">
        <color theme="3"/>
      </left>
      <right style="medium">
        <color auto="1"/>
      </right>
      <top style="thin">
        <color auto="1"/>
      </top>
      <bottom style="medium">
        <color auto="1"/>
      </bottom>
      <diagonal/>
    </border>
    <border>
      <left style="medium">
        <color theme="1"/>
      </left>
      <right style="medium">
        <color theme="1"/>
      </right>
      <top style="medium">
        <color theme="1"/>
      </top>
      <bottom style="medium">
        <color theme="1"/>
      </bottom>
      <diagonal/>
    </border>
    <border>
      <left style="medium">
        <color theme="1"/>
      </left>
      <right style="medium">
        <color theme="1"/>
      </right>
      <top/>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theme="3" tint="-0.24994659260841701"/>
      </left>
      <right style="thick">
        <color theme="3" tint="-0.24994659260841701"/>
      </right>
      <top style="thick">
        <color theme="3" tint="-0.24994659260841701"/>
      </top>
      <bottom style="thick">
        <color theme="3" tint="-0.24994659260841701"/>
      </bottom>
      <diagonal/>
    </border>
    <border>
      <left style="thin">
        <color theme="3" tint="0.59996337778862885"/>
      </left>
      <right/>
      <top style="medium">
        <color indexed="64"/>
      </top>
      <bottom/>
      <diagonal/>
    </border>
    <border>
      <left style="thin">
        <color theme="3" tint="0.59996337778862885"/>
      </left>
      <right/>
      <top/>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right style="medium">
        <color theme="3" tint="-0.24994659260841701"/>
      </right>
      <top style="thin">
        <color theme="3" tint="0.59996337778862885"/>
      </top>
      <bottom style="thin">
        <color theme="3" tint="0.59996337778862885"/>
      </bottom>
      <diagonal/>
    </border>
    <border>
      <left style="medium">
        <color indexed="64"/>
      </left>
      <right style="thin">
        <color indexed="64"/>
      </right>
      <top style="medium">
        <color indexed="64"/>
      </top>
      <bottom style="thin">
        <color indexed="64"/>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right style="thick">
        <color theme="3" tint="-0.24994659260841701"/>
      </right>
      <top style="medium">
        <color theme="3" tint="-0.24994659260841701"/>
      </top>
      <bottom style="medium">
        <color theme="3" tint="-0.24994659260841701"/>
      </bottom>
      <diagonal/>
    </border>
    <border>
      <left/>
      <right style="thin">
        <color theme="3"/>
      </right>
      <top style="thin">
        <color indexed="64"/>
      </top>
      <bottom style="thin">
        <color indexed="64"/>
      </bottom>
      <diagonal/>
    </border>
    <border>
      <left style="thin">
        <color theme="3"/>
      </left>
      <right style="medium">
        <color auto="1"/>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medium">
        <color indexed="64"/>
      </right>
      <top style="medium">
        <color indexed="64"/>
      </top>
      <bottom style="thin">
        <color auto="1"/>
      </bottom>
      <diagonal/>
    </border>
  </borders>
  <cellStyleXfs count="9">
    <xf numFmtId="0" fontId="0" fillId="0" borderId="0"/>
    <xf numFmtId="164" fontId="4" fillId="0" borderId="0" applyBorder="0" applyProtection="0"/>
    <xf numFmtId="165" fontId="4" fillId="0" borderId="0" applyBorder="0" applyProtection="0"/>
    <xf numFmtId="164" fontId="4" fillId="0" borderId="0" applyBorder="0" applyProtection="0"/>
    <xf numFmtId="0" fontId="1" fillId="0" borderId="0"/>
    <xf numFmtId="166" fontId="4" fillId="0" borderId="0" applyBorder="0" applyProtection="0"/>
    <xf numFmtId="44" fontId="4" fillId="0" borderId="0" applyFont="0" applyFill="0" applyBorder="0" applyAlignment="0" applyProtection="0"/>
    <xf numFmtId="43" fontId="4" fillId="0" borderId="0" applyFont="0" applyFill="0" applyBorder="0" applyAlignment="0" applyProtection="0"/>
    <xf numFmtId="0" fontId="105" fillId="0" borderId="0" applyNumberFormat="0" applyFill="0" applyBorder="0" applyAlignment="0" applyProtection="0"/>
  </cellStyleXfs>
  <cellXfs count="662">
    <xf numFmtId="0" fontId="0" fillId="0" borderId="0" xfId="0"/>
    <xf numFmtId="0" fontId="0" fillId="0" borderId="0" xfId="0" applyAlignment="1">
      <alignment horizontal="center" vertical="top"/>
    </xf>
    <xf numFmtId="0" fontId="0" fillId="0" borderId="0" xfId="0" applyAlignment="1">
      <alignment vertical="center" wrapText="1"/>
    </xf>
    <xf numFmtId="0" fontId="0" fillId="4" borderId="0" xfId="0" applyFill="1" applyAlignment="1">
      <alignment horizontal="center" vertical="center" wrapText="1"/>
    </xf>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wrapText="1"/>
    </xf>
    <xf numFmtId="0" fontId="0" fillId="0" borderId="0" xfId="0" applyAlignment="1">
      <alignment horizontal="center" vertical="top" wrapText="1"/>
    </xf>
    <xf numFmtId="0" fontId="13" fillId="0" borderId="29" xfId="0" applyFont="1" applyBorder="1"/>
    <xf numFmtId="0" fontId="14" fillId="0" borderId="0" xfId="0" applyFont="1"/>
    <xf numFmtId="0" fontId="14" fillId="0" borderId="29" xfId="0" applyFont="1" applyBorder="1"/>
    <xf numFmtId="0" fontId="14" fillId="0" borderId="28" xfId="0" applyFont="1" applyBorder="1"/>
    <xf numFmtId="0" fontId="14" fillId="0" borderId="43" xfId="0" applyFont="1" applyBorder="1"/>
    <xf numFmtId="0" fontId="14" fillId="0" borderId="44" xfId="0" applyFont="1" applyBorder="1"/>
    <xf numFmtId="0" fontId="14" fillId="0" borderId="45" xfId="0" applyFont="1" applyBorder="1"/>
    <xf numFmtId="0" fontId="14" fillId="0" borderId="51" xfId="0" applyFont="1" applyBorder="1"/>
    <xf numFmtId="0" fontId="14" fillId="0" borderId="50" xfId="0" applyFont="1" applyBorder="1"/>
    <xf numFmtId="0" fontId="14" fillId="0" borderId="46" xfId="0" applyFont="1" applyBorder="1"/>
    <xf numFmtId="0" fontId="14" fillId="0" borderId="53" xfId="0" applyFont="1" applyBorder="1"/>
    <xf numFmtId="0" fontId="24" fillId="0" borderId="29" xfId="0" applyFont="1" applyBorder="1"/>
    <xf numFmtId="0" fontId="24" fillId="0" borderId="45" xfId="0" applyFont="1" applyBorder="1"/>
    <xf numFmtId="0" fontId="24" fillId="11" borderId="54" xfId="0" applyFont="1" applyFill="1" applyBorder="1"/>
    <xf numFmtId="0" fontId="24" fillId="11" borderId="8" xfId="0" applyFont="1" applyFill="1" applyBorder="1"/>
    <xf numFmtId="0" fontId="24" fillId="9" borderId="1" xfId="0" applyFont="1" applyFill="1" applyBorder="1" applyAlignment="1">
      <alignment horizontal="center" vertical="center" wrapText="1"/>
    </xf>
    <xf numFmtId="0" fontId="24" fillId="9" borderId="31" xfId="0" applyFont="1" applyFill="1" applyBorder="1" applyAlignment="1">
      <alignment horizontal="center" vertical="center" wrapText="1"/>
    </xf>
    <xf numFmtId="0" fontId="24" fillId="9" borderId="3" xfId="0" applyFont="1" applyFill="1" applyBorder="1" applyAlignment="1">
      <alignment horizontal="center" vertical="center" wrapText="1"/>
    </xf>
    <xf numFmtId="0" fontId="24" fillId="12" borderId="1" xfId="0" applyFont="1" applyFill="1" applyBorder="1" applyAlignment="1">
      <alignment horizontal="center" vertical="center" wrapText="1"/>
    </xf>
    <xf numFmtId="0" fontId="23" fillId="0" borderId="29" xfId="0" applyFont="1" applyBorder="1"/>
    <xf numFmtId="0" fontId="25" fillId="0" borderId="2" xfId="0" applyFont="1" applyBorder="1"/>
    <xf numFmtId="0" fontId="18" fillId="0" borderId="2" xfId="0" applyFont="1" applyBorder="1" applyAlignment="1">
      <alignment horizontal="center"/>
    </xf>
    <xf numFmtId="0" fontId="18" fillId="0" borderId="2" xfId="0" applyFont="1" applyBorder="1"/>
    <xf numFmtId="0" fontId="25" fillId="0" borderId="2" xfId="0" applyFont="1" applyBorder="1" applyAlignment="1">
      <alignment horizontal="center"/>
    </xf>
    <xf numFmtId="0" fontId="14" fillId="0" borderId="45" xfId="0" applyFont="1" applyBorder="1" applyAlignment="1">
      <alignment horizontal="center"/>
    </xf>
    <xf numFmtId="0" fontId="26" fillId="13" borderId="1" xfId="0" applyFont="1" applyFill="1" applyBorder="1" applyAlignment="1">
      <alignment horizontal="center" vertical="center" wrapText="1"/>
    </xf>
    <xf numFmtId="0" fontId="15" fillId="0" borderId="29" xfId="0" applyFont="1" applyBorder="1" applyAlignment="1">
      <alignment horizontal="center" vertical="center" wrapText="1"/>
    </xf>
    <xf numFmtId="0" fontId="27" fillId="0" borderId="0" xfId="0" applyFont="1" applyAlignment="1">
      <alignment vertical="top" wrapText="1"/>
    </xf>
    <xf numFmtId="0" fontId="28" fillId="0" borderId="0" xfId="0" applyFont="1" applyAlignment="1">
      <alignment horizontal="center"/>
    </xf>
    <xf numFmtId="0" fontId="29" fillId="0" borderId="0" xfId="0" applyFont="1" applyAlignment="1">
      <alignment horizontal="center"/>
    </xf>
    <xf numFmtId="14" fontId="30" fillId="0" borderId="1" xfId="7" applyNumberFormat="1" applyFont="1" applyFill="1" applyBorder="1" applyAlignment="1">
      <alignment horizontal="center" vertical="center"/>
    </xf>
    <xf numFmtId="43" fontId="30" fillId="0" borderId="1" xfId="7" applyFont="1" applyFill="1" applyBorder="1" applyAlignment="1">
      <alignment horizontal="center" vertical="center"/>
    </xf>
    <xf numFmtId="43" fontId="30" fillId="0" borderId="31" xfId="7" applyFont="1" applyFill="1" applyBorder="1" applyAlignment="1">
      <alignment horizontal="center" vertical="center"/>
    </xf>
    <xf numFmtId="43" fontId="30" fillId="0" borderId="5" xfId="7" applyFont="1" applyFill="1" applyBorder="1" applyAlignment="1">
      <alignment horizontal="center" vertical="center"/>
    </xf>
    <xf numFmtId="0" fontId="30" fillId="0" borderId="31" xfId="7" applyNumberFormat="1" applyFont="1" applyFill="1" applyBorder="1" applyAlignment="1">
      <alignment horizontal="center" vertical="center"/>
    </xf>
    <xf numFmtId="170" fontId="30" fillId="0" borderId="5" xfId="1" applyNumberFormat="1" applyFont="1" applyBorder="1" applyAlignment="1">
      <alignment horizontal="right" vertical="center"/>
    </xf>
    <xf numFmtId="170" fontId="30" fillId="0" borderId="1" xfId="1" applyNumberFormat="1" applyFont="1" applyBorder="1" applyAlignment="1">
      <alignment horizontal="right" vertical="center"/>
    </xf>
    <xf numFmtId="168" fontId="30" fillId="16" borderId="1" xfId="0" applyNumberFormat="1" applyFont="1" applyFill="1" applyBorder="1" applyAlignment="1">
      <alignment vertical="center"/>
    </xf>
    <xf numFmtId="2" fontId="30" fillId="0" borderId="2" xfId="1" applyNumberFormat="1" applyFont="1" applyBorder="1" applyAlignment="1">
      <alignment horizontal="right" vertical="center"/>
    </xf>
    <xf numFmtId="2" fontId="30" fillId="0" borderId="2" xfId="0" applyNumberFormat="1" applyFont="1" applyBorder="1" applyAlignment="1">
      <alignment horizontal="right" vertical="center"/>
    </xf>
    <xf numFmtId="2" fontId="30" fillId="0" borderId="1" xfId="1" applyNumberFormat="1" applyFont="1" applyBorder="1" applyAlignment="1">
      <alignment horizontal="right" vertical="center"/>
    </xf>
    <xf numFmtId="44" fontId="30" fillId="16" borderId="31" xfId="0" applyNumberFormat="1" applyFont="1" applyFill="1" applyBorder="1" applyAlignment="1">
      <alignment vertical="center"/>
    </xf>
    <xf numFmtId="0" fontId="30" fillId="0" borderId="88" xfId="0" applyFont="1" applyBorder="1" applyAlignment="1">
      <alignment horizontal="center" vertical="center" wrapText="1"/>
    </xf>
    <xf numFmtId="0" fontId="28" fillId="0" borderId="0" xfId="0" applyFont="1"/>
    <xf numFmtId="0" fontId="28" fillId="18" borderId="89" xfId="0" applyFont="1" applyFill="1" applyBorder="1" applyAlignment="1">
      <alignment horizontal="center" vertical="center"/>
    </xf>
    <xf numFmtId="0" fontId="28" fillId="18" borderId="62" xfId="0" applyFont="1" applyFill="1" applyBorder="1" applyAlignment="1">
      <alignment horizontal="center" vertical="center"/>
    </xf>
    <xf numFmtId="0" fontId="28" fillId="18" borderId="12" xfId="0" applyFont="1" applyFill="1" applyBorder="1"/>
    <xf numFmtId="0" fontId="28" fillId="18" borderId="65" xfId="0" applyFont="1" applyFill="1" applyBorder="1" applyAlignment="1">
      <alignment horizontal="center"/>
    </xf>
    <xf numFmtId="0" fontId="28" fillId="18" borderId="62" xfId="0" applyFont="1" applyFill="1" applyBorder="1" applyAlignment="1">
      <alignment horizontal="center"/>
    </xf>
    <xf numFmtId="170" fontId="28" fillId="18" borderId="62" xfId="0" applyNumberFormat="1" applyFont="1" applyFill="1" applyBorder="1"/>
    <xf numFmtId="170" fontId="29" fillId="18" borderId="62" xfId="0" applyNumberFormat="1" applyFont="1" applyFill="1" applyBorder="1"/>
    <xf numFmtId="170" fontId="28" fillId="18" borderId="86" xfId="0" applyNumberFormat="1" applyFont="1" applyFill="1" applyBorder="1"/>
    <xf numFmtId="170" fontId="28" fillId="18" borderId="63" xfId="0" applyNumberFormat="1" applyFont="1" applyFill="1" applyBorder="1"/>
    <xf numFmtId="170" fontId="28" fillId="18" borderId="64" xfId="0" applyNumberFormat="1" applyFont="1" applyFill="1" applyBorder="1"/>
    <xf numFmtId="170" fontId="28" fillId="18" borderId="89" xfId="0" applyNumberFormat="1" applyFont="1" applyFill="1" applyBorder="1"/>
    <xf numFmtId="170" fontId="28" fillId="18" borderId="90" xfId="1" applyNumberFormat="1" applyFont="1" applyFill="1" applyBorder="1"/>
    <xf numFmtId="170" fontId="28" fillId="18" borderId="3" xfId="1" applyNumberFormat="1" applyFont="1" applyFill="1" applyBorder="1"/>
    <xf numFmtId="170" fontId="28" fillId="18" borderId="7" xfId="1" applyNumberFormat="1" applyFont="1" applyFill="1" applyBorder="1"/>
    <xf numFmtId="170" fontId="28" fillId="18" borderId="1" xfId="1" applyNumberFormat="1" applyFont="1" applyFill="1" applyBorder="1"/>
    <xf numFmtId="44" fontId="28" fillId="18" borderId="1" xfId="0" applyNumberFormat="1" applyFont="1" applyFill="1" applyBorder="1"/>
    <xf numFmtId="0" fontId="28" fillId="18" borderId="1" xfId="0" applyFont="1" applyFill="1" applyBorder="1" applyAlignment="1">
      <alignment horizontal="center" vertical="center" wrapText="1"/>
    </xf>
    <xf numFmtId="0" fontId="29" fillId="0" borderId="0" xfId="0" applyFont="1"/>
    <xf numFmtId="170" fontId="28" fillId="0" borderId="0" xfId="0" applyNumberFormat="1" applyFont="1"/>
    <xf numFmtId="168" fontId="28" fillId="0" borderId="0" xfId="0" applyNumberFormat="1" applyFont="1"/>
    <xf numFmtId="0" fontId="32" fillId="0" borderId="0" xfId="0" applyFont="1"/>
    <xf numFmtId="168" fontId="32" fillId="19" borderId="1" xfId="0" applyNumberFormat="1" applyFont="1" applyFill="1" applyBorder="1" applyAlignment="1">
      <alignment horizontal="right" vertical="center"/>
    </xf>
    <xf numFmtId="168" fontId="32" fillId="19" borderId="1" xfId="0" applyNumberFormat="1" applyFont="1" applyFill="1" applyBorder="1" applyAlignment="1">
      <alignment vertical="center"/>
    </xf>
    <xf numFmtId="0" fontId="27" fillId="0" borderId="0" xfId="0" applyFont="1"/>
    <xf numFmtId="0" fontId="32" fillId="0" borderId="0" xfId="0" applyFont="1" applyAlignment="1">
      <alignment horizontal="right"/>
    </xf>
    <xf numFmtId="43" fontId="32" fillId="20" borderId="89" xfId="0" applyNumberFormat="1" applyFont="1" applyFill="1" applyBorder="1" applyAlignment="1">
      <alignment horizontal="center" vertical="center"/>
    </xf>
    <xf numFmtId="0" fontId="37" fillId="0" borderId="0" xfId="0" applyFont="1" applyAlignment="1">
      <alignment horizontal="center" wrapText="1"/>
    </xf>
    <xf numFmtId="43" fontId="38" fillId="0" borderId="0" xfId="0" applyNumberFormat="1" applyFont="1" applyAlignment="1">
      <alignment vertical="center" wrapText="1"/>
    </xf>
    <xf numFmtId="0" fontId="39" fillId="0" borderId="0" xfId="0" applyFont="1" applyAlignment="1">
      <alignment horizontal="center" vertical="top" wrapText="1"/>
    </xf>
    <xf numFmtId="0" fontId="39" fillId="0" borderId="102" xfId="0" applyFont="1" applyBorder="1" applyAlignment="1">
      <alignment horizontal="center" vertical="top" wrapText="1"/>
    </xf>
    <xf numFmtId="0" fontId="0" fillId="0" borderId="110" xfId="0" applyBorder="1"/>
    <xf numFmtId="0" fontId="36" fillId="0" borderId="110" xfId="0" applyFont="1" applyBorder="1"/>
    <xf numFmtId="167" fontId="36" fillId="0" borderId="110" xfId="0" applyNumberFormat="1" applyFont="1" applyBorder="1"/>
    <xf numFmtId="0" fontId="0" fillId="0" borderId="111" xfId="0" applyBorder="1"/>
    <xf numFmtId="0" fontId="43" fillId="21" borderId="113" xfId="0" applyFont="1" applyFill="1" applyBorder="1"/>
    <xf numFmtId="0" fontId="43" fillId="21" borderId="112" xfId="0" applyFont="1" applyFill="1" applyBorder="1"/>
    <xf numFmtId="0" fontId="44" fillId="0" borderId="0" xfId="0" applyFont="1"/>
    <xf numFmtId="0" fontId="45" fillId="0" borderId="0" xfId="0" applyFont="1"/>
    <xf numFmtId="0" fontId="30" fillId="0" borderId="0" xfId="0" applyFont="1" applyAlignment="1">
      <alignment horizontal="center"/>
    </xf>
    <xf numFmtId="0" fontId="30" fillId="0" borderId="0" xfId="0" applyFont="1" applyAlignment="1">
      <alignment vertical="center"/>
    </xf>
    <xf numFmtId="0" fontId="27" fillId="0" borderId="0" xfId="0" applyFont="1" applyAlignment="1">
      <alignment vertical="center" wrapText="1"/>
    </xf>
    <xf numFmtId="0" fontId="27" fillId="0" borderId="0" xfId="0" applyFont="1" applyAlignment="1">
      <alignment horizontal="center"/>
    </xf>
    <xf numFmtId="0" fontId="44" fillId="0" borderId="66" xfId="0" applyFont="1" applyBorder="1"/>
    <xf numFmtId="0" fontId="48" fillId="0" borderId="75" xfId="0" applyFont="1" applyBorder="1" applyAlignment="1">
      <alignment horizontal="center" vertical="center"/>
    </xf>
    <xf numFmtId="0" fontId="28" fillId="0" borderId="115" xfId="0" applyFont="1" applyBorder="1"/>
    <xf numFmtId="0" fontId="28" fillId="0" borderId="1" xfId="0" applyFont="1" applyBorder="1" applyAlignment="1">
      <alignment horizontal="center"/>
    </xf>
    <xf numFmtId="0" fontId="28" fillId="0" borderId="31" xfId="0" applyFont="1" applyBorder="1" applyAlignment="1">
      <alignment horizontal="center"/>
    </xf>
    <xf numFmtId="0" fontId="28" fillId="0" borderId="114" xfId="0" applyFont="1" applyBorder="1" applyAlignment="1">
      <alignment horizontal="center"/>
    </xf>
    <xf numFmtId="0" fontId="28" fillId="0" borderId="6" xfId="0" applyFont="1" applyBorder="1" applyAlignment="1">
      <alignment horizontal="center"/>
    </xf>
    <xf numFmtId="0" fontId="48" fillId="0" borderId="3" xfId="0" applyFont="1" applyBorder="1" applyAlignment="1">
      <alignment horizontal="center" vertical="center"/>
    </xf>
    <xf numFmtId="0" fontId="48" fillId="0" borderId="1" xfId="0" applyFont="1" applyBorder="1" applyAlignment="1">
      <alignment horizontal="center" vertical="center"/>
    </xf>
    <xf numFmtId="0" fontId="48" fillId="0" borderId="31" xfId="0" applyFont="1" applyBorder="1" applyAlignment="1">
      <alignment horizontal="center" vertical="center"/>
    </xf>
    <xf numFmtId="0" fontId="48" fillId="17" borderId="3" xfId="0" applyFont="1" applyFill="1" applyBorder="1" applyAlignment="1">
      <alignment horizontal="center" vertical="center"/>
    </xf>
    <xf numFmtId="0" fontId="48" fillId="17" borderId="97" xfId="0" applyFont="1" applyFill="1" applyBorder="1" applyAlignment="1">
      <alignment horizontal="center" vertical="center"/>
    </xf>
    <xf numFmtId="0" fontId="28" fillId="0" borderId="5" xfId="0" applyFont="1" applyBorder="1"/>
    <xf numFmtId="0" fontId="44" fillId="0" borderId="1" xfId="0" applyFont="1" applyBorder="1" applyAlignment="1">
      <alignment horizontal="center"/>
    </xf>
    <xf numFmtId="0" fontId="44" fillId="0" borderId="31" xfId="0" applyFont="1" applyBorder="1" applyAlignment="1">
      <alignment horizontal="center"/>
    </xf>
    <xf numFmtId="0" fontId="44" fillId="0" borderId="114" xfId="0" applyFont="1" applyBorder="1" applyAlignment="1">
      <alignment horizontal="center"/>
    </xf>
    <xf numFmtId="0" fontId="44" fillId="0" borderId="6" xfId="0" applyFont="1" applyBorder="1" applyAlignment="1">
      <alignment horizontal="center"/>
    </xf>
    <xf numFmtId="0" fontId="44" fillId="0" borderId="5" xfId="0" applyFont="1" applyBorder="1"/>
    <xf numFmtId="0" fontId="28" fillId="0" borderId="114" xfId="0" applyFont="1" applyBorder="1"/>
    <xf numFmtId="0" fontId="28" fillId="0" borderId="1" xfId="0" applyFont="1" applyBorder="1"/>
    <xf numFmtId="0" fontId="28" fillId="0" borderId="31" xfId="0" applyFont="1" applyBorder="1"/>
    <xf numFmtId="0" fontId="28" fillId="0" borderId="6" xfId="0" applyFont="1" applyBorder="1"/>
    <xf numFmtId="0" fontId="44" fillId="0" borderId="23" xfId="0" applyFont="1" applyBorder="1"/>
    <xf numFmtId="0" fontId="44" fillId="0" borderId="36" xfId="0" applyFont="1" applyBorder="1" applyAlignment="1">
      <alignment horizontal="center"/>
    </xf>
    <xf numFmtId="0" fontId="44" fillId="0" borderId="23" xfId="0" applyFont="1" applyBorder="1" applyAlignment="1">
      <alignment horizontal="center"/>
    </xf>
    <xf numFmtId="0" fontId="44" fillId="0" borderId="77" xfId="0" applyFont="1" applyBorder="1" applyAlignment="1">
      <alignment horizontal="center"/>
    </xf>
    <xf numFmtId="0" fontId="28" fillId="0" borderId="116" xfId="0" applyFont="1" applyBorder="1"/>
    <xf numFmtId="0" fontId="28" fillId="0" borderId="117" xfId="0" applyFont="1" applyBorder="1"/>
    <xf numFmtId="0" fontId="28" fillId="0" borderId="118" xfId="0" applyFont="1" applyBorder="1"/>
    <xf numFmtId="0" fontId="28" fillId="0" borderId="119" xfId="0" applyFont="1" applyBorder="1"/>
    <xf numFmtId="0" fontId="48" fillId="0" borderId="120" xfId="0" applyFont="1" applyBorder="1" applyAlignment="1">
      <alignment horizontal="center" vertical="center"/>
    </xf>
    <xf numFmtId="0" fontId="48" fillId="0" borderId="117" xfId="0" applyFont="1" applyBorder="1" applyAlignment="1">
      <alignment horizontal="center" vertical="center"/>
    </xf>
    <xf numFmtId="0" fontId="48" fillId="0" borderId="118" xfId="0" applyFont="1" applyBorder="1" applyAlignment="1">
      <alignment horizontal="center" vertical="center"/>
    </xf>
    <xf numFmtId="0" fontId="48" fillId="0" borderId="83" xfId="0" applyFont="1" applyBorder="1" applyAlignment="1">
      <alignment horizontal="center" vertical="center"/>
    </xf>
    <xf numFmtId="0" fontId="48" fillId="17" borderId="120" xfId="0" applyFont="1" applyFill="1" applyBorder="1" applyAlignment="1">
      <alignment horizontal="center" vertical="center"/>
    </xf>
    <xf numFmtId="0" fontId="48" fillId="17" borderId="119" xfId="0" applyFont="1" applyFill="1" applyBorder="1" applyAlignment="1">
      <alignment horizontal="center" vertical="center"/>
    </xf>
    <xf numFmtId="0" fontId="48" fillId="0" borderId="0" xfId="0" applyFont="1" applyAlignment="1">
      <alignment horizontal="center" vertical="center"/>
    </xf>
    <xf numFmtId="0" fontId="48" fillId="0" borderId="0" xfId="0" applyFont="1" applyAlignment="1">
      <alignment horizontal="left" vertical="center"/>
    </xf>
    <xf numFmtId="0" fontId="48" fillId="0" borderId="0" xfId="0" applyFont="1" applyAlignment="1">
      <alignment vertical="center"/>
    </xf>
    <xf numFmtId="0" fontId="44" fillId="0" borderId="0" xfId="0" applyFont="1" applyAlignment="1">
      <alignment horizontal="left" vertical="center"/>
    </xf>
    <xf numFmtId="0" fontId="50" fillId="0" borderId="0" xfId="0" applyFont="1"/>
    <xf numFmtId="0" fontId="51" fillId="5" borderId="23" xfId="0" applyFont="1" applyFill="1" applyBorder="1" applyAlignment="1">
      <alignment horizontal="center" vertical="center" wrapText="1"/>
    </xf>
    <xf numFmtId="0" fontId="51" fillId="5" borderId="0" xfId="0" applyFont="1" applyFill="1" applyAlignment="1">
      <alignment horizontal="center" vertical="center" wrapText="1"/>
    </xf>
    <xf numFmtId="0" fontId="54" fillId="5" borderId="0" xfId="0" applyFont="1" applyFill="1" applyAlignment="1">
      <alignment horizontal="center" vertical="center" wrapText="1"/>
    </xf>
    <xf numFmtId="0" fontId="51" fillId="5" borderId="42" xfId="0" applyFont="1" applyFill="1" applyBorder="1" applyAlignment="1">
      <alignment horizontal="center" vertical="center" wrapText="1"/>
    </xf>
    <xf numFmtId="0" fontId="58" fillId="0" borderId="36" xfId="0" applyFont="1" applyBorder="1"/>
    <xf numFmtId="0" fontId="58" fillId="0" borderId="0" xfId="0" applyFont="1"/>
    <xf numFmtId="0" fontId="14" fillId="0" borderId="0" xfId="0" applyFont="1" applyAlignment="1">
      <alignment wrapText="1"/>
    </xf>
    <xf numFmtId="0" fontId="54" fillId="5" borderId="9" xfId="0" applyFont="1" applyFill="1" applyBorder="1" applyAlignment="1">
      <alignment horizontal="center" vertical="center" wrapText="1"/>
    </xf>
    <xf numFmtId="0" fontId="61" fillId="12" borderId="3" xfId="0" applyFont="1" applyFill="1" applyBorder="1" applyAlignment="1">
      <alignment horizontal="center" vertical="center" wrapText="1"/>
    </xf>
    <xf numFmtId="167" fontId="66" fillId="0" borderId="99" xfId="0" applyNumberFormat="1" applyFont="1" applyBorder="1" applyAlignment="1">
      <alignment vertical="center"/>
    </xf>
    <xf numFmtId="0" fontId="59" fillId="17" borderId="11" xfId="0" applyFont="1" applyFill="1" applyBorder="1" applyAlignment="1">
      <alignment vertical="center" wrapText="1"/>
    </xf>
    <xf numFmtId="3" fontId="55" fillId="0" borderId="2" xfId="0" applyNumberFormat="1" applyFont="1" applyBorder="1" applyAlignment="1" applyProtection="1">
      <alignment horizontal="center" vertical="center" wrapText="1"/>
      <protection locked="0"/>
    </xf>
    <xf numFmtId="3" fontId="55" fillId="0" borderId="2" xfId="6" applyNumberFormat="1" applyFont="1" applyFill="1" applyBorder="1" applyAlignment="1" applyProtection="1">
      <alignment horizontal="center" vertical="center" wrapText="1"/>
      <protection locked="0"/>
    </xf>
    <xf numFmtId="3" fontId="55" fillId="0" borderId="11" xfId="0" applyNumberFormat="1" applyFont="1" applyBorder="1" applyAlignment="1" applyProtection="1">
      <alignment horizontal="center" vertical="center" wrapText="1"/>
      <protection locked="0"/>
    </xf>
    <xf numFmtId="44" fontId="55" fillId="0" borderId="10" xfId="6" applyFont="1" applyFill="1" applyBorder="1" applyAlignment="1" applyProtection="1">
      <alignment vertical="center"/>
    </xf>
    <xf numFmtId="3" fontId="55" fillId="0" borderId="11" xfId="0" applyNumberFormat="1" applyFont="1" applyBorder="1" applyAlignment="1" applyProtection="1">
      <alignment horizontal="center" vertical="center"/>
      <protection locked="0"/>
    </xf>
    <xf numFmtId="167" fontId="55" fillId="0" borderId="4" xfId="0" applyNumberFormat="1" applyFont="1" applyBorder="1" applyAlignment="1">
      <alignment vertical="center"/>
    </xf>
    <xf numFmtId="0" fontId="59" fillId="17" borderId="5" xfId="0" applyFont="1" applyFill="1" applyBorder="1" applyAlignment="1">
      <alignment vertical="center" wrapText="1"/>
    </xf>
    <xf numFmtId="44" fontId="55" fillId="0" borderId="6" xfId="6" applyFont="1" applyFill="1" applyBorder="1" applyAlignment="1" applyProtection="1">
      <alignment vertical="center"/>
    </xf>
    <xf numFmtId="167" fontId="55" fillId="0" borderId="3" xfId="0" applyNumberFormat="1" applyFont="1" applyBorder="1" applyAlignment="1">
      <alignment vertical="center"/>
    </xf>
    <xf numFmtId="4" fontId="55" fillId="0" borderId="2" xfId="0" applyNumberFormat="1" applyFont="1" applyBorder="1" applyAlignment="1" applyProtection="1">
      <alignment horizontal="center" vertical="center" wrapText="1"/>
      <protection locked="0"/>
    </xf>
    <xf numFmtId="4" fontId="55" fillId="0" borderId="11" xfId="0" applyNumberFormat="1" applyFont="1" applyBorder="1" applyAlignment="1" applyProtection="1">
      <alignment horizontal="center" vertical="center" wrapText="1"/>
      <protection locked="0"/>
    </xf>
    <xf numFmtId="4" fontId="55" fillId="0" borderId="11" xfId="0" applyNumberFormat="1" applyFont="1" applyBorder="1" applyAlignment="1" applyProtection="1">
      <alignment horizontal="center" vertical="center"/>
      <protection locked="0"/>
    </xf>
    <xf numFmtId="0" fontId="35" fillId="0" borderId="121" xfId="0" applyFont="1" applyBorder="1" applyAlignment="1" applyProtection="1">
      <alignment horizontal="center" vertical="top"/>
      <protection locked="0" hidden="1"/>
    </xf>
    <xf numFmtId="0" fontId="51" fillId="5" borderId="25" xfId="0" applyFont="1" applyFill="1" applyBorder="1" applyAlignment="1">
      <alignment vertical="center"/>
    </xf>
    <xf numFmtId="0" fontId="59" fillId="17" borderId="2" xfId="0" applyFont="1" applyFill="1" applyBorder="1" applyAlignment="1">
      <alignment vertical="center" wrapText="1"/>
    </xf>
    <xf numFmtId="0" fontId="59" fillId="17" borderId="1" xfId="0" applyFont="1" applyFill="1" applyBorder="1" applyAlignment="1">
      <alignment vertical="center" wrapText="1"/>
    </xf>
    <xf numFmtId="0" fontId="51" fillId="5" borderId="26" xfId="0" applyFont="1" applyFill="1" applyBorder="1" applyAlignment="1">
      <alignment vertical="center" wrapText="1"/>
    </xf>
    <xf numFmtId="0" fontId="59" fillId="17" borderId="2" xfId="0" applyFont="1" applyFill="1" applyBorder="1" applyAlignment="1">
      <alignment horizontal="center" vertical="center" wrapText="1"/>
    </xf>
    <xf numFmtId="44" fontId="55" fillId="17" borderId="4" xfId="6" quotePrefix="1" applyFont="1" applyFill="1" applyBorder="1" applyAlignment="1" applyProtection="1">
      <alignment vertical="center" wrapText="1"/>
    </xf>
    <xf numFmtId="0" fontId="59" fillId="17" borderId="1" xfId="0" applyFont="1" applyFill="1" applyBorder="1" applyAlignment="1">
      <alignment horizontal="center" vertical="center" wrapText="1"/>
    </xf>
    <xf numFmtId="44" fontId="55" fillId="17" borderId="3" xfId="6" quotePrefix="1" applyFont="1" applyFill="1" applyBorder="1" applyAlignment="1" applyProtection="1">
      <alignment vertical="center" wrapText="1"/>
    </xf>
    <xf numFmtId="44" fontId="55" fillId="17" borderId="1" xfId="6" applyFont="1" applyFill="1" applyBorder="1" applyAlignment="1" applyProtection="1">
      <alignment vertical="center" wrapText="1"/>
    </xf>
    <xf numFmtId="4" fontId="51" fillId="5" borderId="26" xfId="0" applyNumberFormat="1" applyFont="1" applyFill="1" applyBorder="1" applyAlignment="1">
      <alignment vertical="center" wrapText="1"/>
    </xf>
    <xf numFmtId="44" fontId="55" fillId="17" borderId="10" xfId="6" applyFont="1" applyFill="1" applyBorder="1" applyAlignment="1" applyProtection="1">
      <alignment horizontal="center" vertical="center"/>
    </xf>
    <xf numFmtId="44" fontId="65" fillId="0" borderId="26" xfId="0" applyNumberFormat="1" applyFont="1" applyBorder="1" applyAlignment="1">
      <alignment vertical="center" wrapText="1"/>
    </xf>
    <xf numFmtId="168" fontId="55" fillId="17" borderId="11" xfId="6" quotePrefix="1" applyNumberFormat="1" applyFont="1" applyFill="1" applyBorder="1" applyAlignment="1" applyProtection="1">
      <alignment horizontal="center" vertical="center"/>
    </xf>
    <xf numFmtId="44" fontId="65" fillId="2" borderId="26" xfId="0" applyNumberFormat="1" applyFont="1" applyFill="1" applyBorder="1" applyAlignment="1">
      <alignment vertical="center" wrapText="1"/>
    </xf>
    <xf numFmtId="4" fontId="65" fillId="2" borderId="26" xfId="0" applyNumberFormat="1" applyFont="1" applyFill="1" applyBorder="1" applyAlignment="1">
      <alignment vertical="center" wrapText="1"/>
    </xf>
    <xf numFmtId="44" fontId="55" fillId="17" borderId="6" xfId="6" applyFont="1" applyFill="1" applyBorder="1" applyAlignment="1" applyProtection="1">
      <alignment horizontal="center" vertical="center" wrapText="1"/>
    </xf>
    <xf numFmtId="44" fontId="55" fillId="17" borderId="8" xfId="6" applyFont="1" applyFill="1" applyBorder="1" applyAlignment="1" applyProtection="1">
      <alignment horizontal="center" vertical="center" wrapText="1"/>
    </xf>
    <xf numFmtId="44" fontId="55" fillId="17" borderId="7" xfId="6" applyFont="1" applyFill="1" applyBorder="1" applyAlignment="1" applyProtection="1">
      <alignment horizontal="center" vertical="center" wrapText="1"/>
    </xf>
    <xf numFmtId="44" fontId="65" fillId="0" borderId="81" xfId="0" applyNumberFormat="1" applyFont="1" applyBorder="1" applyAlignment="1">
      <alignment vertical="center" wrapText="1"/>
    </xf>
    <xf numFmtId="44" fontId="65" fillId="0" borderId="98" xfId="0" applyNumberFormat="1" applyFont="1" applyBorder="1" applyAlignment="1">
      <alignment vertical="center" wrapText="1"/>
    </xf>
    <xf numFmtId="0" fontId="54" fillId="5" borderId="26" xfId="0" applyFont="1" applyFill="1" applyBorder="1" applyAlignment="1">
      <alignment vertical="center"/>
    </xf>
    <xf numFmtId="44" fontId="61" fillId="0" borderId="26" xfId="0" applyNumberFormat="1" applyFont="1" applyBorder="1" applyAlignment="1">
      <alignment vertical="center"/>
    </xf>
    <xf numFmtId="0" fontId="57" fillId="5" borderId="26" xfId="0" applyFont="1" applyFill="1" applyBorder="1" applyAlignment="1">
      <alignment vertical="center"/>
    </xf>
    <xf numFmtId="44" fontId="61" fillId="0" borderId="93" xfId="0" applyNumberFormat="1" applyFont="1" applyBorder="1" applyAlignment="1">
      <alignment horizontal="right" vertical="center"/>
    </xf>
    <xf numFmtId="10" fontId="60" fillId="0" borderId="2" xfId="0" applyNumberFormat="1" applyFont="1" applyBorder="1" applyAlignment="1">
      <alignment vertical="center"/>
    </xf>
    <xf numFmtId="10" fontId="60" fillId="0" borderId="1" xfId="0" applyNumberFormat="1" applyFont="1" applyBorder="1" applyAlignment="1">
      <alignment vertical="center"/>
    </xf>
    <xf numFmtId="10" fontId="60" fillId="0" borderId="81" xfId="0" applyNumberFormat="1" applyFont="1" applyBorder="1" applyAlignment="1">
      <alignment vertical="center"/>
    </xf>
    <xf numFmtId="167" fontId="61" fillId="0" borderId="93" xfId="0" applyNumberFormat="1" applyFont="1" applyBorder="1" applyAlignment="1">
      <alignment horizontal="right" vertical="center"/>
    </xf>
    <xf numFmtId="167" fontId="61" fillId="0" borderId="93" xfId="0" applyNumberFormat="1" applyFont="1" applyBorder="1" applyAlignment="1">
      <alignment vertical="center"/>
    </xf>
    <xf numFmtId="167" fontId="55" fillId="0" borderId="96" xfId="0" applyNumberFormat="1" applyFont="1" applyBorder="1" applyAlignment="1" applyProtection="1">
      <alignment vertical="center"/>
      <protection locked="0"/>
    </xf>
    <xf numFmtId="167" fontId="56" fillId="0" borderId="109" xfId="0" applyNumberFormat="1" applyFont="1" applyBorder="1" applyAlignment="1" applyProtection="1">
      <alignment vertical="center"/>
      <protection locked="0"/>
    </xf>
    <xf numFmtId="167" fontId="55" fillId="0" borderId="4" xfId="0" applyNumberFormat="1" applyFont="1" applyBorder="1" applyAlignment="1" applyProtection="1">
      <alignment vertical="center"/>
      <protection locked="0"/>
    </xf>
    <xf numFmtId="167" fontId="55" fillId="0" borderId="3" xfId="0" applyNumberFormat="1" applyFont="1" applyBorder="1" applyAlignment="1" applyProtection="1">
      <alignment vertical="center"/>
      <protection locked="0"/>
    </xf>
    <xf numFmtId="167" fontId="55" fillId="0" borderId="1" xfId="0" applyNumberFormat="1" applyFont="1" applyBorder="1" applyAlignment="1" applyProtection="1">
      <alignment vertical="center"/>
      <protection locked="0"/>
    </xf>
    <xf numFmtId="0" fontId="0" fillId="0" borderId="33" xfId="0" applyBorder="1" applyProtection="1">
      <protection locked="0"/>
    </xf>
    <xf numFmtId="0" fontId="0" fillId="0" borderId="0" xfId="0" applyProtection="1">
      <protection locked="0"/>
    </xf>
    <xf numFmtId="0" fontId="0" fillId="0" borderId="8" xfId="0" applyBorder="1" applyProtection="1">
      <protection locked="0"/>
    </xf>
    <xf numFmtId="0" fontId="58" fillId="0" borderId="0" xfId="0" applyFont="1" applyProtection="1">
      <protection locked="0"/>
    </xf>
    <xf numFmtId="0" fontId="0" fillId="0" borderId="42" xfId="0" applyBorder="1" applyProtection="1">
      <protection locked="0"/>
    </xf>
    <xf numFmtId="0" fontId="14" fillId="0" borderId="33" xfId="0" applyFont="1" applyBorder="1" applyAlignment="1" applyProtection="1">
      <alignment wrapText="1"/>
      <protection locked="0"/>
    </xf>
    <xf numFmtId="0" fontId="14" fillId="0" borderId="0" xfId="0" applyFont="1" applyProtection="1">
      <protection locked="0"/>
    </xf>
    <xf numFmtId="0" fontId="14" fillId="0" borderId="42" xfId="0" applyFont="1" applyBorder="1" applyProtection="1">
      <protection locked="0"/>
    </xf>
    <xf numFmtId="0" fontId="14" fillId="0" borderId="8" xfId="0" applyFont="1" applyBorder="1" applyProtection="1">
      <protection locked="0"/>
    </xf>
    <xf numFmtId="0" fontId="14" fillId="0" borderId="4" xfId="0" applyFont="1" applyBorder="1" applyProtection="1">
      <protection locked="0"/>
    </xf>
    <xf numFmtId="0" fontId="14" fillId="0" borderId="8" xfId="0" applyFont="1" applyBorder="1" applyAlignment="1" applyProtection="1">
      <alignment wrapText="1"/>
      <protection locked="0"/>
    </xf>
    <xf numFmtId="167" fontId="0" fillId="0" borderId="110" xfId="0" applyNumberFormat="1" applyBorder="1"/>
    <xf numFmtId="0" fontId="14" fillId="0" borderId="29" xfId="0" applyFont="1" applyBorder="1" applyProtection="1">
      <protection locked="0"/>
    </xf>
    <xf numFmtId="0" fontId="0" fillId="0" borderId="33" xfId="0" applyBorder="1"/>
    <xf numFmtId="0" fontId="0" fillId="0" borderId="58" xfId="0" applyBorder="1"/>
    <xf numFmtId="0" fontId="58" fillId="0" borderId="37" xfId="0" applyFont="1" applyBorder="1"/>
    <xf numFmtId="0" fontId="0" fillId="0" borderId="8" xfId="0" applyBorder="1"/>
    <xf numFmtId="0" fontId="0" fillId="0" borderId="4" xfId="0" applyBorder="1"/>
    <xf numFmtId="0" fontId="14" fillId="0" borderId="8" xfId="0" applyFont="1" applyBorder="1" applyAlignment="1">
      <alignment wrapText="1"/>
    </xf>
    <xf numFmtId="0" fontId="14" fillId="0" borderId="8" xfId="0" applyFont="1" applyBorder="1"/>
    <xf numFmtId="0" fontId="14" fillId="0" borderId="33" xfId="0" applyFont="1" applyBorder="1" applyAlignment="1">
      <alignment wrapText="1"/>
    </xf>
    <xf numFmtId="0" fontId="14" fillId="0" borderId="33" xfId="0" applyFont="1" applyBorder="1"/>
    <xf numFmtId="0" fontId="14" fillId="0" borderId="58" xfId="0" applyFont="1" applyBorder="1"/>
    <xf numFmtId="0" fontId="14" fillId="0" borderId="0" xfId="0" applyFont="1" applyAlignment="1" applyProtection="1">
      <alignment wrapText="1"/>
      <protection locked="0"/>
    </xf>
    <xf numFmtId="0" fontId="19" fillId="9" borderId="23" xfId="0" applyFont="1" applyFill="1" applyBorder="1" applyAlignment="1">
      <alignment horizontal="center" vertical="center" wrapText="1"/>
    </xf>
    <xf numFmtId="0" fontId="19" fillId="9" borderId="24" xfId="0" applyFont="1" applyFill="1" applyBorder="1" applyAlignment="1">
      <alignment horizontal="center" vertical="center" wrapText="1"/>
    </xf>
    <xf numFmtId="0" fontId="11" fillId="0" borderId="0" xfId="0" applyFont="1" applyAlignment="1">
      <alignment horizontal="center" vertical="center" wrapText="1"/>
    </xf>
    <xf numFmtId="49" fontId="30" fillId="0" borderId="1" xfId="7" applyNumberFormat="1" applyFont="1" applyFill="1" applyBorder="1" applyAlignment="1">
      <alignment horizontal="center" vertical="center"/>
    </xf>
    <xf numFmtId="49" fontId="30" fillId="0" borderId="31" xfId="7" applyNumberFormat="1" applyFont="1" applyFill="1" applyBorder="1" applyAlignment="1">
      <alignment horizontal="center" vertical="center"/>
    </xf>
    <xf numFmtId="168" fontId="30" fillId="0" borderId="1" xfId="7" applyNumberFormat="1" applyFont="1" applyFill="1" applyBorder="1" applyAlignment="1">
      <alignment horizontal="right" vertical="center"/>
    </xf>
    <xf numFmtId="168" fontId="30" fillId="3" borderId="31" xfId="1" applyNumberFormat="1" applyFont="1" applyFill="1" applyBorder="1" applyAlignment="1">
      <alignment vertical="center"/>
    </xf>
    <xf numFmtId="0" fontId="71" fillId="17" borderId="1" xfId="0" applyFont="1" applyFill="1" applyBorder="1" applyAlignment="1">
      <alignment vertical="center" wrapText="1"/>
    </xf>
    <xf numFmtId="167" fontId="72" fillId="0" borderId="1" xfId="0" applyNumberFormat="1" applyFont="1" applyBorder="1" applyAlignment="1" applyProtection="1">
      <alignment horizontal="center" vertical="center" wrapText="1"/>
      <protection locked="0"/>
    </xf>
    <xf numFmtId="44" fontId="74" fillId="23" borderId="1" xfId="0" applyNumberFormat="1" applyFont="1" applyFill="1" applyBorder="1" applyAlignment="1">
      <alignment vertical="center" wrapText="1"/>
    </xf>
    <xf numFmtId="0" fontId="70" fillId="0" borderId="0" xfId="0" applyFont="1" applyAlignment="1">
      <alignment vertical="center" wrapText="1"/>
    </xf>
    <xf numFmtId="0" fontId="70" fillId="0" borderId="8" xfId="0" applyFont="1" applyBorder="1" applyAlignment="1">
      <alignment vertical="center" wrapText="1"/>
    </xf>
    <xf numFmtId="167" fontId="72" fillId="17" borderId="1" xfId="0" applyNumberFormat="1" applyFont="1" applyFill="1" applyBorder="1" applyAlignment="1" applyProtection="1">
      <alignment horizontal="center" vertical="center" wrapText="1"/>
      <protection locked="0"/>
    </xf>
    <xf numFmtId="0" fontId="70" fillId="0" borderId="37" xfId="0" applyFont="1" applyBorder="1" applyAlignment="1">
      <alignment horizontal="center" vertical="center" wrapText="1"/>
    </xf>
    <xf numFmtId="0" fontId="70" fillId="0" borderId="8" xfId="0" applyFont="1" applyBorder="1" applyAlignment="1">
      <alignment horizontal="center" vertical="center" wrapText="1"/>
    </xf>
    <xf numFmtId="167" fontId="74" fillId="23" borderId="1" xfId="0" applyNumberFormat="1" applyFont="1" applyFill="1" applyBorder="1" applyAlignment="1">
      <alignment vertical="center" wrapText="1"/>
    </xf>
    <xf numFmtId="167" fontId="55" fillId="0" borderId="97" xfId="0" applyNumberFormat="1" applyFont="1" applyBorder="1" applyAlignment="1" applyProtection="1">
      <alignment vertical="center"/>
      <protection locked="0"/>
    </xf>
    <xf numFmtId="0" fontId="54" fillId="5" borderId="1" xfId="0" applyFont="1" applyFill="1" applyBorder="1" applyAlignment="1">
      <alignment vertical="center" wrapText="1"/>
    </xf>
    <xf numFmtId="0" fontId="54" fillId="5" borderId="86" xfId="0" applyFont="1" applyFill="1" applyBorder="1" applyAlignment="1">
      <alignment horizontal="center" vertical="center" wrapText="1"/>
    </xf>
    <xf numFmtId="0" fontId="54" fillId="5" borderId="128" xfId="0" applyFont="1" applyFill="1" applyBorder="1" applyAlignment="1">
      <alignment horizontal="center" vertical="center" wrapText="1"/>
    </xf>
    <xf numFmtId="0" fontId="75" fillId="0" borderId="0" xfId="0" applyFont="1" applyAlignment="1">
      <alignment horizontal="center"/>
    </xf>
    <xf numFmtId="0" fontId="9" fillId="0" borderId="0" xfId="0" applyFont="1" applyAlignment="1">
      <alignment horizontal="center" vertical="center" wrapText="1"/>
    </xf>
    <xf numFmtId="14" fontId="0" fillId="0" borderId="0" xfId="0" applyNumberFormat="1"/>
    <xf numFmtId="0" fontId="2" fillId="0" borderId="0" xfId="0" applyFont="1" applyAlignment="1" applyProtection="1">
      <alignment horizontal="left"/>
      <protection locked="0"/>
    </xf>
    <xf numFmtId="0" fontId="77" fillId="0" borderId="0" xfId="0" applyFont="1"/>
    <xf numFmtId="0" fontId="77" fillId="0" borderId="0" xfId="0" applyFont="1" applyAlignment="1">
      <alignment horizontal="left" vertical="center"/>
    </xf>
    <xf numFmtId="0" fontId="78" fillId="0" borderId="0" xfId="0" applyFont="1" applyAlignment="1">
      <alignment horizontal="center" vertical="center"/>
    </xf>
    <xf numFmtId="0" fontId="77" fillId="0" borderId="0" xfId="0" applyFont="1" applyAlignment="1">
      <alignment vertical="center"/>
    </xf>
    <xf numFmtId="167" fontId="61" fillId="0" borderId="133" xfId="0" applyNumberFormat="1" applyFont="1" applyBorder="1" applyAlignment="1">
      <alignment horizontal="right" vertical="center"/>
    </xf>
    <xf numFmtId="167" fontId="56" fillId="0" borderId="134" xfId="0" applyNumberFormat="1" applyFont="1" applyBorder="1" applyAlignment="1" applyProtection="1">
      <alignment vertical="center"/>
      <protection locked="0"/>
    </xf>
    <xf numFmtId="0" fontId="80" fillId="0" borderId="135" xfId="0" applyFont="1" applyBorder="1"/>
    <xf numFmtId="0" fontId="81" fillId="0" borderId="135" xfId="0" applyFont="1" applyBorder="1"/>
    <xf numFmtId="0" fontId="82" fillId="0" borderId="136" xfId="0" applyFont="1" applyBorder="1"/>
    <xf numFmtId="0" fontId="82" fillId="0" borderId="135" xfId="0" applyFont="1" applyBorder="1"/>
    <xf numFmtId="0" fontId="84" fillId="0" borderId="2" xfId="0" applyFont="1" applyBorder="1" applyAlignment="1">
      <alignment horizontal="center" vertical="center" wrapText="1"/>
    </xf>
    <xf numFmtId="43" fontId="84" fillId="0" borderId="2" xfId="7" applyFont="1" applyBorder="1" applyAlignment="1">
      <alignment horizontal="center" vertical="center"/>
    </xf>
    <xf numFmtId="0" fontId="84" fillId="0" borderId="2" xfId="0" applyFont="1" applyBorder="1" applyAlignment="1">
      <alignment horizontal="center" vertical="center"/>
    </xf>
    <xf numFmtId="43" fontId="85" fillId="13" borderId="1" xfId="0" applyNumberFormat="1" applyFont="1" applyFill="1" applyBorder="1" applyAlignment="1">
      <alignment vertical="center" wrapText="1"/>
    </xf>
    <xf numFmtId="171" fontId="85" fillId="13" borderId="1" xfId="0" applyNumberFormat="1" applyFont="1" applyFill="1" applyBorder="1" applyAlignment="1">
      <alignment vertical="center" wrapText="1"/>
    </xf>
    <xf numFmtId="0" fontId="28" fillId="0" borderId="115" xfId="0" applyFont="1" applyBorder="1" applyAlignment="1">
      <alignment horizontal="center" vertical="center"/>
    </xf>
    <xf numFmtId="0" fontId="28" fillId="0" borderId="1" xfId="0" applyFont="1" applyBorder="1" applyAlignment="1">
      <alignment horizontal="center" vertical="center"/>
    </xf>
    <xf numFmtId="14" fontId="28" fillId="0" borderId="31" xfId="0" applyNumberFormat="1" applyFont="1" applyBorder="1" applyAlignment="1">
      <alignment horizontal="center" vertical="center"/>
    </xf>
    <xf numFmtId="43" fontId="28" fillId="0" borderId="114" xfId="7" applyFont="1" applyBorder="1" applyAlignment="1">
      <alignment horizontal="center" vertical="center"/>
    </xf>
    <xf numFmtId="43" fontId="28" fillId="4" borderId="31" xfId="7" applyFont="1" applyFill="1" applyBorder="1" applyAlignment="1">
      <alignment horizontal="center" vertical="center"/>
    </xf>
    <xf numFmtId="43" fontId="28" fillId="0" borderId="6" xfId="7" applyFont="1" applyBorder="1" applyAlignment="1">
      <alignment horizontal="center" vertical="center"/>
    </xf>
    <xf numFmtId="43" fontId="48" fillId="0" borderId="3" xfId="7" applyFont="1" applyBorder="1" applyAlignment="1">
      <alignment horizontal="center" vertical="center"/>
    </xf>
    <xf numFmtId="43" fontId="48" fillId="0" borderId="31" xfId="7" applyFont="1" applyBorder="1" applyAlignment="1">
      <alignment horizontal="center" vertical="center"/>
    </xf>
    <xf numFmtId="0" fontId="87" fillId="0" borderId="0" xfId="0" applyFont="1" applyAlignment="1">
      <alignment horizontal="center"/>
    </xf>
    <xf numFmtId="0" fontId="0" fillId="0" borderId="12" xfId="0" applyBorder="1" applyAlignment="1">
      <alignment horizontal="center" vertical="center"/>
    </xf>
    <xf numFmtId="14" fontId="0" fillId="0" borderId="12" xfId="0" applyNumberFormat="1" applyBorder="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2" fontId="0" fillId="0" borderId="12" xfId="0" applyNumberFormat="1" applyBorder="1" applyAlignment="1">
      <alignment horizontal="center" vertical="center"/>
    </xf>
    <xf numFmtId="2" fontId="0" fillId="0" borderId="0" xfId="0" applyNumberFormat="1" applyAlignment="1">
      <alignment horizontal="center" vertical="center"/>
    </xf>
    <xf numFmtId="15" fontId="14" fillId="0" borderId="29" xfId="0" applyNumberFormat="1" applyFont="1" applyBorder="1" applyProtection="1">
      <protection locked="0"/>
    </xf>
    <xf numFmtId="0" fontId="19" fillId="9" borderId="0" xfId="0" applyFont="1" applyFill="1" applyAlignment="1">
      <alignment horizontal="center" vertical="center" wrapText="1"/>
    </xf>
    <xf numFmtId="0" fontId="37" fillId="0" borderId="0" xfId="0" applyFont="1"/>
    <xf numFmtId="0" fontId="23" fillId="0" borderId="28" xfId="0" applyFont="1" applyBorder="1"/>
    <xf numFmtId="0" fontId="23" fillId="0" borderId="44" xfId="0" applyFont="1" applyBorder="1"/>
    <xf numFmtId="0" fontId="23" fillId="0" borderId="0" xfId="0" applyFont="1"/>
    <xf numFmtId="0" fontId="23" fillId="0" borderId="53" xfId="0" applyFont="1" applyBorder="1"/>
    <xf numFmtId="14" fontId="30" fillId="4" borderId="1" xfId="7" applyNumberFormat="1" applyFont="1" applyFill="1" applyBorder="1" applyAlignment="1">
      <alignment horizontal="center" vertical="center"/>
    </xf>
    <xf numFmtId="49" fontId="30" fillId="0" borderId="1" xfId="7" applyNumberFormat="1" applyFont="1" applyFill="1" applyBorder="1" applyAlignment="1">
      <alignment horizontal="center" vertical="center" wrapText="1"/>
    </xf>
    <xf numFmtId="0" fontId="99" fillId="4" borderId="59" xfId="0" applyFont="1" applyFill="1" applyBorder="1" applyAlignment="1">
      <alignment horizontal="center" vertical="center"/>
    </xf>
    <xf numFmtId="43" fontId="30" fillId="4" borderId="1" xfId="7" applyFont="1" applyFill="1" applyBorder="1" applyAlignment="1">
      <alignment horizontal="center" vertical="center"/>
    </xf>
    <xf numFmtId="43" fontId="30" fillId="0" borderId="11" xfId="7" applyFont="1" applyFill="1" applyBorder="1" applyAlignment="1">
      <alignment horizontal="center" vertical="center"/>
    </xf>
    <xf numFmtId="49" fontId="30" fillId="0" borderId="37" xfId="7" applyNumberFormat="1" applyFont="1" applyFill="1" applyBorder="1" applyAlignment="1">
      <alignment horizontal="center" vertical="center"/>
    </xf>
    <xf numFmtId="0" fontId="30" fillId="0" borderId="37" xfId="7" applyNumberFormat="1" applyFont="1" applyFill="1" applyBorder="1" applyAlignment="1">
      <alignment horizontal="center" vertical="center"/>
    </xf>
    <xf numFmtId="2" fontId="30" fillId="0" borderId="37" xfId="7" applyNumberFormat="1" applyFont="1" applyFill="1" applyBorder="1" applyAlignment="1">
      <alignment horizontal="center" vertical="center"/>
    </xf>
    <xf numFmtId="168" fontId="30" fillId="0" borderId="2" xfId="7" applyNumberFormat="1" applyFont="1" applyFill="1" applyBorder="1" applyAlignment="1">
      <alignment horizontal="right" vertical="center"/>
    </xf>
    <xf numFmtId="168" fontId="30" fillId="3" borderId="36" xfId="1" applyNumberFormat="1" applyFont="1" applyFill="1" applyBorder="1" applyAlignment="1">
      <alignment vertical="center"/>
    </xf>
    <xf numFmtId="170" fontId="30" fillId="0" borderId="14" xfId="1" applyNumberFormat="1" applyFont="1" applyBorder="1" applyAlignment="1">
      <alignment horizontal="right" vertical="center"/>
    </xf>
    <xf numFmtId="170" fontId="30" fillId="0" borderId="84" xfId="1" applyNumberFormat="1" applyFont="1" applyBorder="1" applyAlignment="1">
      <alignment horizontal="right" vertical="center"/>
    </xf>
    <xf numFmtId="170" fontId="30" fillId="0" borderId="68" xfId="1" applyNumberFormat="1" applyFont="1" applyBorder="1" applyAlignment="1">
      <alignment horizontal="right" vertical="center"/>
    </xf>
    <xf numFmtId="170" fontId="30" fillId="0" borderId="85" xfId="1" applyNumberFormat="1" applyFont="1" applyBorder="1" applyAlignment="1">
      <alignment horizontal="right" vertical="center"/>
    </xf>
    <xf numFmtId="170" fontId="30" fillId="0" borderId="12" xfId="1" applyNumberFormat="1" applyFont="1" applyBorder="1" applyAlignment="1">
      <alignment horizontal="right" vertical="center"/>
    </xf>
    <xf numFmtId="168" fontId="30" fillId="16" borderId="68" xfId="0" applyNumberFormat="1" applyFont="1" applyFill="1" applyBorder="1" applyAlignment="1">
      <alignment vertical="center"/>
    </xf>
    <xf numFmtId="2" fontId="30" fillId="0" borderId="86" xfId="1" applyNumberFormat="1" applyFont="1" applyBorder="1" applyAlignment="1">
      <alignment horizontal="right" vertical="center"/>
    </xf>
    <xf numFmtId="2" fontId="30" fillId="0" borderId="86" xfId="0" applyNumberFormat="1" applyFont="1" applyBorder="1" applyAlignment="1">
      <alignment horizontal="right" vertical="center"/>
    </xf>
    <xf numFmtId="0" fontId="30" fillId="0" borderId="87" xfId="0" applyFont="1" applyBorder="1" applyAlignment="1">
      <alignment horizontal="center" vertical="center" wrapText="1"/>
    </xf>
    <xf numFmtId="2" fontId="30" fillId="0" borderId="31" xfId="7" applyNumberFormat="1" applyFont="1" applyFill="1" applyBorder="1" applyAlignment="1">
      <alignment horizontal="center" vertical="center"/>
    </xf>
    <xf numFmtId="0" fontId="30" fillId="4" borderId="31" xfId="7" applyNumberFormat="1" applyFont="1" applyFill="1" applyBorder="1" applyAlignment="1">
      <alignment horizontal="center" vertical="center"/>
    </xf>
    <xf numFmtId="0" fontId="100" fillId="0" borderId="0" xfId="0" applyFont="1"/>
    <xf numFmtId="0" fontId="20" fillId="0" borderId="29" xfId="0" applyFont="1" applyBorder="1"/>
    <xf numFmtId="0" fontId="23" fillId="0" borderId="45" xfId="0" applyFont="1" applyBorder="1"/>
    <xf numFmtId="168" fontId="30" fillId="16" borderId="60" xfId="0" applyNumberFormat="1" applyFont="1" applyFill="1" applyBorder="1" applyAlignment="1">
      <alignment vertical="center"/>
    </xf>
    <xf numFmtId="0" fontId="30" fillId="0" borderId="97" xfId="0" applyFont="1" applyBorder="1" applyAlignment="1">
      <alignment horizontal="center" vertical="center" wrapText="1"/>
    </xf>
    <xf numFmtId="44" fontId="30" fillId="16" borderId="84" xfId="0" applyNumberFormat="1" applyFont="1" applyFill="1" applyBorder="1" applyAlignment="1">
      <alignment vertical="center"/>
    </xf>
    <xf numFmtId="44" fontId="30" fillId="16" borderId="6" xfId="0" applyNumberFormat="1" applyFont="1" applyFill="1" applyBorder="1" applyAlignment="1">
      <alignment vertical="center"/>
    </xf>
    <xf numFmtId="0" fontId="103" fillId="5" borderId="86" xfId="0" applyFont="1" applyFill="1" applyBorder="1" applyAlignment="1">
      <alignment horizontal="center" vertical="center" wrapText="1"/>
    </xf>
    <xf numFmtId="0" fontId="61" fillId="24" borderId="86" xfId="0" applyFont="1" applyFill="1" applyBorder="1" applyAlignment="1">
      <alignment horizontal="center" vertical="center" wrapText="1"/>
    </xf>
    <xf numFmtId="0" fontId="105" fillId="0" borderId="0" xfId="8"/>
    <xf numFmtId="167" fontId="55" fillId="0" borderId="96" xfId="0" applyNumberFormat="1" applyFont="1" applyBorder="1" applyAlignment="1" applyProtection="1">
      <alignment vertical="center" wrapText="1"/>
      <protection locked="0"/>
    </xf>
    <xf numFmtId="0" fontId="61" fillId="12" borderId="8" xfId="0" applyFont="1" applyFill="1" applyBorder="1" applyAlignment="1">
      <alignment horizontal="center" vertical="center" wrapText="1"/>
    </xf>
    <xf numFmtId="0" fontId="61" fillId="12" borderId="1" xfId="0" applyFont="1" applyFill="1" applyBorder="1" applyAlignment="1">
      <alignment horizontal="center" vertical="center" wrapText="1"/>
    </xf>
    <xf numFmtId="0" fontId="87" fillId="3" borderId="128" xfId="0" applyFont="1" applyFill="1" applyBorder="1" applyAlignment="1">
      <alignment horizontal="center" vertical="center"/>
    </xf>
    <xf numFmtId="0" fontId="88" fillId="3" borderId="86" xfId="0" applyFont="1" applyFill="1" applyBorder="1" applyAlignment="1">
      <alignment horizontal="center" vertical="center" wrapText="1"/>
    </xf>
    <xf numFmtId="0" fontId="87" fillId="3" borderId="5" xfId="0" applyFont="1" applyFill="1" applyBorder="1" applyAlignment="1">
      <alignment horizontal="center" vertical="center"/>
    </xf>
    <xf numFmtId="0" fontId="88" fillId="3" borderId="1" xfId="0" applyFont="1" applyFill="1" applyBorder="1" applyAlignment="1">
      <alignment horizontal="center" vertical="center" wrapText="1"/>
    </xf>
    <xf numFmtId="0" fontId="88" fillId="0" borderId="86" xfId="0" applyFont="1" applyFill="1" applyBorder="1" applyAlignment="1">
      <alignment horizontal="center" vertical="center" wrapText="1"/>
    </xf>
    <xf numFmtId="14" fontId="88" fillId="0" borderId="86" xfId="0" applyNumberFormat="1" applyFont="1" applyFill="1" applyBorder="1" applyAlignment="1">
      <alignment horizontal="center" vertical="center" wrapText="1"/>
    </xf>
    <xf numFmtId="0" fontId="87" fillId="0" borderId="86" xfId="0" applyFont="1" applyFill="1" applyBorder="1" applyAlignment="1">
      <alignment horizontal="center" vertical="center"/>
    </xf>
    <xf numFmtId="0" fontId="87" fillId="0" borderId="140" xfId="0" applyFont="1" applyFill="1" applyBorder="1" applyAlignment="1">
      <alignment horizontal="center" vertical="center"/>
    </xf>
    <xf numFmtId="0" fontId="104" fillId="0" borderId="4" xfId="0" applyFont="1" applyFill="1" applyBorder="1" applyAlignment="1">
      <alignment horizontal="center" vertical="center"/>
    </xf>
    <xf numFmtId="0" fontId="104" fillId="0" borderId="2" xfId="0" applyFont="1" applyFill="1" applyBorder="1" applyAlignment="1">
      <alignment horizontal="center" vertical="center"/>
    </xf>
    <xf numFmtId="0" fontId="88" fillId="0" borderId="2" xfId="0" applyFont="1" applyFill="1" applyBorder="1" applyAlignment="1">
      <alignment horizontal="center" vertical="center" wrapText="1"/>
    </xf>
    <xf numFmtId="14" fontId="88" fillId="0" borderId="1" xfId="0" applyNumberFormat="1" applyFont="1" applyFill="1" applyBorder="1" applyAlignment="1">
      <alignment horizontal="center" vertical="center" wrapText="1"/>
    </xf>
    <xf numFmtId="0" fontId="87" fillId="0" borderId="1" xfId="0" applyFont="1" applyFill="1" applyBorder="1" applyAlignment="1">
      <alignment horizontal="center" vertical="center"/>
    </xf>
    <xf numFmtId="0" fontId="87" fillId="0" borderId="6" xfId="0" applyFont="1" applyFill="1" applyBorder="1" applyAlignment="1">
      <alignment horizontal="center" vertical="center"/>
    </xf>
    <xf numFmtId="0" fontId="104" fillId="0" borderId="3" xfId="0" applyFont="1" applyFill="1" applyBorder="1" applyAlignment="1">
      <alignment horizontal="center" vertical="center"/>
    </xf>
    <xf numFmtId="0" fontId="104" fillId="0" borderId="1" xfId="0" applyFont="1" applyFill="1" applyBorder="1" applyAlignment="1">
      <alignment horizontal="center" vertical="center"/>
    </xf>
    <xf numFmtId="2" fontId="87" fillId="0" borderId="86" xfId="0" applyNumberFormat="1" applyFont="1" applyFill="1" applyBorder="1" applyAlignment="1">
      <alignment horizontal="center" vertical="center"/>
    </xf>
    <xf numFmtId="0" fontId="88" fillId="0" borderId="1" xfId="0" applyFont="1" applyFill="1" applyBorder="1" applyAlignment="1">
      <alignment horizontal="center" vertical="center" wrapText="1"/>
    </xf>
    <xf numFmtId="2" fontId="87" fillId="0" borderId="1" xfId="0" applyNumberFormat="1" applyFont="1" applyFill="1" applyBorder="1" applyAlignment="1">
      <alignment horizontal="center" vertical="center"/>
    </xf>
    <xf numFmtId="0" fontId="87" fillId="0" borderId="2" xfId="0" applyFont="1" applyFill="1" applyBorder="1" applyAlignment="1">
      <alignment horizontal="center" vertical="center"/>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58" xfId="0" applyFont="1" applyBorder="1" applyAlignment="1">
      <alignment horizontal="center" vertical="center" wrapText="1"/>
    </xf>
    <xf numFmtId="0" fontId="54" fillId="5" borderId="14" xfId="0" applyFont="1" applyFill="1" applyBorder="1" applyAlignment="1">
      <alignment horizontal="center" vertical="center" wrapText="1"/>
    </xf>
    <xf numFmtId="0" fontId="60" fillId="0" borderId="23" xfId="0" applyFont="1" applyBorder="1" applyAlignment="1">
      <alignment horizontal="center" vertical="center"/>
    </xf>
    <xf numFmtId="0" fontId="60" fillId="0" borderId="105" xfId="0" applyFont="1" applyBorder="1" applyAlignment="1">
      <alignment horizontal="center" vertical="center"/>
    </xf>
    <xf numFmtId="0" fontId="58" fillId="0" borderId="31" xfId="0" applyFont="1" applyBorder="1" applyAlignment="1">
      <alignment horizontal="center" vertical="top"/>
    </xf>
    <xf numFmtId="0" fontId="17" fillId="0" borderId="7" xfId="0" applyFont="1" applyBorder="1" applyAlignment="1">
      <alignment horizontal="center" vertical="top"/>
    </xf>
    <xf numFmtId="0" fontId="17" fillId="0" borderId="3" xfId="0" applyFont="1" applyBorder="1" applyAlignment="1">
      <alignment horizontal="center" vertical="top"/>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0" xfId="0" applyFont="1" applyAlignment="1">
      <alignment horizontal="center" vertical="center" wrapText="1"/>
    </xf>
    <xf numFmtId="0" fontId="16" fillId="0" borderId="42" xfId="0" applyFont="1" applyBorder="1" applyAlignment="1">
      <alignment horizontal="center" vertical="center" wrapText="1"/>
    </xf>
    <xf numFmtId="0" fontId="72" fillId="17" borderId="1" xfId="0" applyFont="1" applyFill="1" applyBorder="1" applyAlignment="1">
      <alignment horizontal="right" vertical="center" wrapText="1"/>
    </xf>
    <xf numFmtId="0" fontId="62" fillId="23" borderId="1" xfId="0" applyFont="1" applyFill="1" applyBorder="1" applyAlignment="1">
      <alignment horizontal="right" vertical="center" wrapText="1"/>
    </xf>
    <xf numFmtId="0" fontId="70" fillId="0" borderId="8" xfId="0" applyFont="1" applyBorder="1" applyAlignment="1">
      <alignment horizontal="center" vertical="center" wrapText="1"/>
    </xf>
    <xf numFmtId="0" fontId="9" fillId="6" borderId="15"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62" fillId="12" borderId="60" xfId="0" applyFont="1" applyFill="1" applyBorder="1" applyAlignment="1">
      <alignment horizontal="center" vertical="center" wrapText="1"/>
    </xf>
    <xf numFmtId="0" fontId="63" fillId="0" borderId="2" xfId="0" applyFont="1" applyBorder="1" applyAlignment="1">
      <alignment horizontal="center" vertical="center" wrapText="1"/>
    </xf>
    <xf numFmtId="0" fontId="52" fillId="8" borderId="9" xfId="0" applyFont="1" applyFill="1" applyBorder="1" applyAlignment="1">
      <alignment horizontal="center" vertical="center" wrapText="1"/>
    </xf>
    <xf numFmtId="0" fontId="54" fillId="5" borderId="15" xfId="0" applyFont="1" applyFill="1" applyBorder="1" applyAlignment="1">
      <alignment horizontal="center" vertical="center" wrapText="1"/>
    </xf>
    <xf numFmtId="0" fontId="54" fillId="5" borderId="9" xfId="0" applyFont="1" applyFill="1" applyBorder="1" applyAlignment="1">
      <alignment horizontal="center" vertical="center" wrapText="1"/>
    </xf>
    <xf numFmtId="0" fontId="52" fillId="7" borderId="15" xfId="0" applyFont="1" applyFill="1" applyBorder="1" applyAlignment="1">
      <alignment horizontal="center" vertical="center" wrapText="1"/>
    </xf>
    <xf numFmtId="0" fontId="52" fillId="7" borderId="16" xfId="0" applyFont="1" applyFill="1" applyBorder="1" applyAlignment="1">
      <alignment horizontal="center" vertical="center" wrapText="1"/>
    </xf>
    <xf numFmtId="0" fontId="52" fillId="7" borderId="30" xfId="0" applyFont="1" applyFill="1" applyBorder="1" applyAlignment="1">
      <alignment horizontal="center" vertical="center" wrapText="1"/>
    </xf>
    <xf numFmtId="0" fontId="63" fillId="0" borderId="31"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3" xfId="0" applyFont="1" applyBorder="1" applyAlignment="1">
      <alignment horizontal="center" vertical="center" wrapText="1"/>
    </xf>
    <xf numFmtId="0" fontId="72" fillId="0" borderId="31" xfId="0" applyFont="1" applyBorder="1" applyAlignment="1">
      <alignment horizontal="center" vertical="center" wrapText="1"/>
    </xf>
    <xf numFmtId="0" fontId="72" fillId="0" borderId="7" xfId="0" applyFont="1" applyBorder="1" applyAlignment="1">
      <alignment horizontal="center" vertical="center" wrapText="1"/>
    </xf>
    <xf numFmtId="0" fontId="72" fillId="0" borderId="3" xfId="0" applyFont="1" applyBorder="1" applyAlignment="1">
      <alignment horizontal="center" vertical="center" wrapText="1"/>
    </xf>
    <xf numFmtId="0" fontId="64" fillId="12" borderId="14" xfId="0" applyFont="1" applyFill="1" applyBorder="1" applyAlignment="1">
      <alignment horizontal="center" vertical="center" wrapText="1"/>
    </xf>
    <xf numFmtId="0" fontId="64" fillId="12" borderId="12" xfId="0" applyFont="1" applyFill="1" applyBorder="1" applyAlignment="1">
      <alignment horizontal="center" vertical="center" wrapText="1"/>
    </xf>
    <xf numFmtId="0" fontId="64" fillId="12" borderId="13" xfId="0" applyFont="1" applyFill="1" applyBorder="1" applyAlignment="1">
      <alignment horizontal="center" vertical="center" wrapText="1"/>
    </xf>
    <xf numFmtId="0" fontId="64" fillId="12" borderId="25" xfId="0" applyFont="1" applyFill="1" applyBorder="1" applyAlignment="1">
      <alignment horizontal="center" vertical="center" wrapText="1"/>
    </xf>
    <xf numFmtId="0" fontId="64" fillId="12" borderId="26" xfId="0" applyFont="1" applyFill="1" applyBorder="1" applyAlignment="1">
      <alignment horizontal="center" vertical="center" wrapText="1"/>
    </xf>
    <xf numFmtId="0" fontId="64" fillId="12" borderId="27" xfId="0" applyFont="1" applyFill="1" applyBorder="1" applyAlignment="1">
      <alignment horizontal="center" vertical="center" wrapText="1"/>
    </xf>
    <xf numFmtId="0" fontId="54" fillId="5" borderId="122" xfId="0" applyFont="1" applyFill="1" applyBorder="1" applyAlignment="1">
      <alignment horizontal="center" vertical="center" wrapText="1"/>
    </xf>
    <xf numFmtId="0" fontId="54" fillId="5" borderId="123" xfId="0" applyFont="1" applyFill="1" applyBorder="1" applyAlignment="1">
      <alignment horizontal="center" vertical="center" wrapText="1"/>
    </xf>
    <xf numFmtId="0" fontId="54" fillId="5" borderId="104" xfId="0" applyFont="1" applyFill="1" applyBorder="1" applyAlignment="1">
      <alignment horizontal="center" vertical="center" wrapText="1"/>
    </xf>
    <xf numFmtId="0" fontId="52" fillId="2" borderId="94" xfId="0" applyFont="1" applyFill="1" applyBorder="1" applyAlignment="1">
      <alignment horizontal="center" vertical="center" wrapText="1"/>
    </xf>
    <xf numFmtId="0" fontId="52" fillId="2" borderId="95" xfId="0" applyFont="1" applyFill="1" applyBorder="1" applyAlignment="1">
      <alignment horizontal="center" vertical="center" wrapText="1"/>
    </xf>
    <xf numFmtId="0" fontId="62" fillId="12" borderId="37" xfId="0" applyFont="1" applyFill="1" applyBorder="1" applyAlignment="1">
      <alignment horizontal="center" vertical="center" wrapText="1"/>
    </xf>
    <xf numFmtId="0" fontId="63" fillId="0" borderId="8" xfId="0" applyFont="1" applyBorder="1" applyAlignment="1">
      <alignment horizontal="center" vertical="center" wrapText="1"/>
    </xf>
    <xf numFmtId="0" fontId="63" fillId="0" borderId="4" xfId="0" applyFont="1" applyBorder="1" applyAlignment="1">
      <alignment horizontal="center" vertical="center" wrapText="1"/>
    </xf>
    <xf numFmtId="0" fontId="61" fillId="12" borderId="77" xfId="0" applyFont="1" applyFill="1" applyBorder="1" applyAlignment="1">
      <alignment horizontal="center" vertical="center" wrapText="1"/>
    </xf>
    <xf numFmtId="0" fontId="60" fillId="0" borderId="10" xfId="0" applyFont="1" applyBorder="1" applyAlignment="1">
      <alignment horizontal="center" vertical="center" wrapText="1"/>
    </xf>
    <xf numFmtId="0" fontId="52" fillId="8" borderId="15" xfId="0" applyFont="1" applyFill="1" applyBorder="1" applyAlignment="1">
      <alignment horizontal="center" vertical="center" wrapText="1"/>
    </xf>
    <xf numFmtId="0" fontId="52" fillId="8" borderId="30" xfId="0" applyFont="1" applyFill="1" applyBorder="1" applyAlignment="1">
      <alignment horizontal="center" vertical="center" wrapText="1"/>
    </xf>
    <xf numFmtId="0" fontId="40" fillId="0" borderId="100" xfId="0" applyFont="1" applyBorder="1" applyAlignment="1">
      <alignment horizontal="center" vertical="center" wrapText="1"/>
    </xf>
    <xf numFmtId="0" fontId="42" fillId="0" borderId="101" xfId="0" applyFont="1" applyBorder="1" applyAlignment="1">
      <alignment horizontal="center" vertical="center" wrapText="1"/>
    </xf>
    <xf numFmtId="0" fontId="53" fillId="0" borderId="95" xfId="0" applyFont="1" applyBorder="1" applyAlignment="1">
      <alignment horizontal="center" vertical="center" wrapText="1"/>
    </xf>
    <xf numFmtId="0" fontId="53" fillId="0" borderId="103" xfId="0" applyFont="1" applyBorder="1" applyAlignment="1">
      <alignment horizontal="center" vertical="center" wrapText="1"/>
    </xf>
    <xf numFmtId="0" fontId="54" fillId="5" borderId="108" xfId="0" applyFont="1" applyFill="1" applyBorder="1" applyAlignment="1">
      <alignment horizontal="center" vertical="center" wrapText="1"/>
    </xf>
    <xf numFmtId="0" fontId="60" fillId="0" borderId="106" xfId="0" applyFont="1" applyBorder="1" applyAlignment="1">
      <alignment horizontal="center" vertical="center" wrapText="1"/>
    </xf>
    <xf numFmtId="0" fontId="60" fillId="0" borderId="107" xfId="0" applyFont="1" applyBorder="1" applyAlignment="1">
      <alignment horizontal="center" vertical="center" wrapText="1"/>
    </xf>
    <xf numFmtId="0" fontId="9" fillId="6" borderId="15" xfId="0" applyFont="1" applyFill="1" applyBorder="1" applyAlignment="1">
      <alignment horizontal="center" vertical="center"/>
    </xf>
    <xf numFmtId="0" fontId="9" fillId="6" borderId="16" xfId="0" applyFont="1" applyFill="1" applyBorder="1" applyAlignment="1">
      <alignment horizontal="center" vertical="center"/>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2" fillId="0" borderId="17" xfId="0" applyFont="1" applyBorder="1" applyAlignment="1" applyProtection="1">
      <alignment horizontal="center"/>
      <protection locked="0"/>
    </xf>
    <xf numFmtId="0" fontId="2" fillId="0" borderId="18"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5"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5" fillId="0" borderId="129" xfId="0" applyFont="1" applyBorder="1" applyAlignment="1">
      <alignment horizontal="center" vertical="center"/>
    </xf>
    <xf numFmtId="0" fontId="75" fillId="0" borderId="130" xfId="0" applyFont="1" applyBorder="1" applyAlignment="1">
      <alignment horizontal="center" vertical="center"/>
    </xf>
    <xf numFmtId="0" fontId="75" fillId="0" borderId="131" xfId="0" applyFont="1" applyBorder="1" applyAlignment="1">
      <alignment horizontal="center" vertical="center"/>
    </xf>
    <xf numFmtId="0" fontId="9" fillId="6" borderId="127" xfId="0" applyFont="1" applyFill="1" applyBorder="1" applyAlignment="1">
      <alignment horizontal="center" vertical="center"/>
    </xf>
    <xf numFmtId="0" fontId="97" fillId="0" borderId="20" xfId="0" applyFont="1" applyBorder="1" applyAlignment="1" applyProtection="1">
      <alignment horizontal="center" vertical="center"/>
      <protection locked="0"/>
    </xf>
    <xf numFmtId="0" fontId="97" fillId="0" borderId="21" xfId="0" applyFont="1" applyBorder="1" applyAlignment="1" applyProtection="1">
      <alignment horizontal="center" vertical="center"/>
      <protection locked="0"/>
    </xf>
    <xf numFmtId="0" fontId="97" fillId="0" borderId="22" xfId="0" applyFont="1" applyBorder="1" applyAlignment="1" applyProtection="1">
      <alignment horizontal="center" vertical="center"/>
      <protection locked="0"/>
    </xf>
    <xf numFmtId="0" fontId="97" fillId="0" borderId="20" xfId="0" applyFont="1" applyBorder="1" applyAlignment="1" applyProtection="1">
      <alignment horizontal="center" vertical="center" wrapText="1"/>
      <protection locked="0"/>
    </xf>
    <xf numFmtId="0" fontId="97" fillId="0" borderId="21" xfId="0" applyFont="1" applyBorder="1" applyAlignment="1" applyProtection="1">
      <alignment horizontal="center" vertical="center" wrapText="1"/>
      <protection locked="0"/>
    </xf>
    <xf numFmtId="0" fontId="97" fillId="0" borderId="22" xfId="0" applyFont="1" applyBorder="1" applyAlignment="1" applyProtection="1">
      <alignment horizontal="center" vertical="center" wrapText="1"/>
      <protection locked="0"/>
    </xf>
    <xf numFmtId="0" fontId="9" fillId="6" borderId="127" xfId="0" applyFont="1" applyFill="1" applyBorder="1" applyAlignment="1">
      <alignment horizontal="center" vertical="center" wrapText="1"/>
    </xf>
    <xf numFmtId="0" fontId="76" fillId="0" borderId="64" xfId="0" applyFont="1" applyBorder="1" applyAlignment="1">
      <alignment horizontal="center"/>
    </xf>
    <xf numFmtId="0" fontId="76" fillId="0" borderId="62" xfId="0" applyFont="1" applyBorder="1" applyAlignment="1">
      <alignment horizontal="center"/>
    </xf>
    <xf numFmtId="0" fontId="76" fillId="0" borderId="63" xfId="0" applyFont="1" applyBorder="1" applyAlignment="1">
      <alignment horizontal="center"/>
    </xf>
    <xf numFmtId="0" fontId="102" fillId="24" borderId="64" xfId="0" applyFont="1" applyFill="1" applyBorder="1" applyAlignment="1">
      <alignment horizontal="center"/>
    </xf>
    <xf numFmtId="0" fontId="102" fillId="24" borderId="62" xfId="0" applyFont="1" applyFill="1" applyBorder="1" applyAlignment="1">
      <alignment horizontal="center"/>
    </xf>
    <xf numFmtId="0" fontId="102" fillId="24" borderId="63" xfId="0" applyFont="1" applyFill="1" applyBorder="1" applyAlignment="1">
      <alignment horizontal="center"/>
    </xf>
    <xf numFmtId="0" fontId="86" fillId="24" borderId="20" xfId="0" applyFont="1" applyFill="1" applyBorder="1" applyAlignment="1" applyProtection="1">
      <alignment horizontal="center" vertical="center"/>
      <protection locked="0"/>
    </xf>
    <xf numFmtId="0" fontId="86" fillId="24" borderId="21" xfId="0" applyFont="1" applyFill="1" applyBorder="1" applyAlignment="1" applyProtection="1">
      <alignment horizontal="center" vertical="center"/>
      <protection locked="0"/>
    </xf>
    <xf numFmtId="0" fontId="86" fillId="24" borderId="22" xfId="0" applyFont="1" applyFill="1" applyBorder="1" applyAlignment="1" applyProtection="1">
      <alignment horizontal="center" vertical="center"/>
      <protection locked="0"/>
    </xf>
    <xf numFmtId="0" fontId="10" fillId="0" borderId="20" xfId="0" applyFont="1" applyBorder="1" applyAlignment="1">
      <alignment horizontal="right" vertical="center" wrapText="1"/>
    </xf>
    <xf numFmtId="0" fontId="10" fillId="0" borderId="21" xfId="0" applyFont="1" applyBorder="1" applyAlignment="1">
      <alignment horizontal="right" vertical="center" wrapText="1"/>
    </xf>
    <xf numFmtId="0" fontId="10" fillId="0" borderId="132" xfId="0" applyFont="1" applyBorder="1" applyAlignment="1">
      <alignment horizontal="right" vertical="center" wrapText="1"/>
    </xf>
    <xf numFmtId="0" fontId="5" fillId="0" borderId="20" xfId="0" applyFont="1" applyBorder="1" applyAlignment="1" applyProtection="1">
      <alignment horizontal="left" vertical="center" wrapText="1"/>
      <protection locked="0"/>
    </xf>
    <xf numFmtId="0" fontId="0" fillId="0" borderId="21" xfId="0" applyBorder="1"/>
    <xf numFmtId="0" fontId="0" fillId="0" borderId="22" xfId="0" applyBorder="1"/>
    <xf numFmtId="0" fontId="30" fillId="17" borderId="0" xfId="0" applyFont="1" applyFill="1" applyAlignment="1">
      <alignment horizontal="right" vertical="center"/>
    </xf>
    <xf numFmtId="0" fontId="30" fillId="17" borderId="42" xfId="0" applyFont="1" applyFill="1" applyBorder="1" applyAlignment="1">
      <alignment horizontal="right" vertical="center"/>
    </xf>
    <xf numFmtId="0" fontId="11" fillId="0" borderId="124" xfId="0" applyFont="1" applyBorder="1" applyAlignment="1">
      <alignment horizontal="center" vertical="center" wrapText="1"/>
    </xf>
    <xf numFmtId="0" fontId="11" fillId="0" borderId="125" xfId="0" applyFont="1" applyBorder="1" applyAlignment="1">
      <alignment horizontal="center" vertical="center" wrapText="1"/>
    </xf>
    <xf numFmtId="0" fontId="11" fillId="0" borderId="126" xfId="0" applyFont="1" applyBorder="1" applyAlignment="1">
      <alignment horizontal="center" vertical="center" wrapText="1"/>
    </xf>
    <xf numFmtId="0" fontId="69" fillId="24" borderId="64" xfId="0" applyFont="1" applyFill="1" applyBorder="1" applyAlignment="1">
      <alignment horizontal="center" vertical="center" wrapText="1"/>
    </xf>
    <xf numFmtId="0" fontId="69" fillId="24" borderId="62" xfId="0" applyFont="1" applyFill="1" applyBorder="1" applyAlignment="1">
      <alignment horizontal="center" vertical="center" wrapText="1"/>
    </xf>
    <xf numFmtId="0" fontId="69" fillId="24" borderId="65" xfId="0" applyFont="1" applyFill="1" applyBorder="1" applyAlignment="1">
      <alignment horizontal="center" vertical="center" wrapText="1"/>
    </xf>
    <xf numFmtId="0" fontId="96" fillId="0" borderId="20" xfId="0" applyFont="1" applyBorder="1" applyAlignment="1">
      <alignment horizontal="center" vertical="center" wrapText="1"/>
    </xf>
    <xf numFmtId="0" fontId="96" fillId="0" borderId="21" xfId="0" applyFont="1" applyBorder="1" applyAlignment="1">
      <alignment horizontal="center" vertical="center" wrapText="1"/>
    </xf>
    <xf numFmtId="0" fontId="96" fillId="0" borderId="22" xfId="0" applyFont="1" applyBorder="1" applyAlignment="1">
      <alignment horizontal="center" vertical="center" wrapText="1"/>
    </xf>
    <xf numFmtId="0" fontId="9" fillId="6" borderId="15" xfId="0" applyFont="1" applyFill="1" applyBorder="1" applyAlignment="1">
      <alignment horizontal="left" vertical="center" wrapText="1"/>
    </xf>
    <xf numFmtId="0" fontId="9" fillId="6" borderId="16" xfId="0" applyFont="1" applyFill="1" applyBorder="1" applyAlignment="1">
      <alignment horizontal="left" vertical="center" wrapText="1"/>
    </xf>
    <xf numFmtId="0" fontId="95" fillId="4" borderId="20" xfId="0" applyFont="1" applyFill="1" applyBorder="1" applyAlignment="1">
      <alignment horizontal="center" vertical="center"/>
    </xf>
    <xf numFmtId="0" fontId="95" fillId="4" borderId="21" xfId="0" applyFont="1" applyFill="1" applyBorder="1" applyAlignment="1">
      <alignment horizontal="center" vertical="center"/>
    </xf>
    <xf numFmtId="0" fontId="95" fillId="4" borderId="22" xfId="0" applyFont="1" applyFill="1" applyBorder="1" applyAlignment="1">
      <alignment horizontal="center" vertical="center"/>
    </xf>
    <xf numFmtId="0" fontId="96" fillId="0" borderId="17" xfId="0" applyFont="1" applyBorder="1" applyAlignment="1">
      <alignment horizontal="center" vertical="center"/>
    </xf>
    <xf numFmtId="0" fontId="96" fillId="0" borderId="18" xfId="0" applyFont="1" applyBorder="1" applyAlignment="1">
      <alignment horizontal="center" vertical="center"/>
    </xf>
    <xf numFmtId="0" fontId="96" fillId="0" borderId="19" xfId="0" applyFont="1" applyBorder="1" applyAlignment="1">
      <alignment horizontal="center" vertical="center"/>
    </xf>
    <xf numFmtId="0" fontId="10" fillId="0" borderId="17" xfId="0" applyFont="1" applyBorder="1" applyAlignment="1">
      <alignment horizontal="left" vertical="center" wrapText="1"/>
    </xf>
    <xf numFmtId="0" fontId="93" fillId="0" borderId="18" xfId="0" applyFont="1" applyBorder="1" applyAlignment="1">
      <alignment horizontal="left" vertical="center"/>
    </xf>
    <xf numFmtId="0" fontId="93" fillId="0" borderId="19" xfId="0" applyFont="1" applyBorder="1" applyAlignment="1">
      <alignment horizontal="left" vertical="center"/>
    </xf>
    <xf numFmtId="0" fontId="30" fillId="3" borderId="68" xfId="0" applyFont="1" applyFill="1" applyBorder="1" applyAlignment="1">
      <alignment horizontal="center" vertical="center" wrapText="1"/>
    </xf>
    <xf numFmtId="0" fontId="30" fillId="3" borderId="60" xfId="0" applyFont="1" applyFill="1" applyBorder="1" applyAlignment="1">
      <alignment horizontal="center" vertical="center" wrapText="1"/>
    </xf>
    <xf numFmtId="0" fontId="30" fillId="3" borderId="81" xfId="0" applyFont="1" applyFill="1" applyBorder="1" applyAlignment="1">
      <alignment horizontal="center" vertical="center" wrapText="1"/>
    </xf>
    <xf numFmtId="0" fontId="30" fillId="24" borderId="59" xfId="0" applyFont="1" applyFill="1" applyBorder="1" applyAlignment="1">
      <alignment horizontal="center" vertical="center" wrapText="1"/>
    </xf>
    <xf numFmtId="0" fontId="30" fillId="24" borderId="81" xfId="0" applyFont="1" applyFill="1" applyBorder="1" applyAlignment="1">
      <alignment horizontal="center" vertical="center" wrapText="1"/>
    </xf>
    <xf numFmtId="0" fontId="30" fillId="24" borderId="79" xfId="0" applyFont="1" applyFill="1" applyBorder="1" applyAlignment="1">
      <alignment horizontal="center" vertical="center" wrapText="1"/>
    </xf>
    <xf numFmtId="0" fontId="30" fillId="24" borderId="82" xfId="0" applyFont="1" applyFill="1" applyBorder="1" applyAlignment="1">
      <alignment horizontal="center" vertical="center" wrapText="1"/>
    </xf>
    <xf numFmtId="0" fontId="89" fillId="0" borderId="14" xfId="0" applyFont="1" applyBorder="1" applyAlignment="1">
      <alignment horizontal="left" vertical="top" wrapText="1"/>
    </xf>
    <xf numFmtId="0" fontId="89" fillId="0" borderId="12" xfId="0" applyFont="1" applyBorder="1" applyAlignment="1">
      <alignment horizontal="left" vertical="top" wrapText="1"/>
    </xf>
    <xf numFmtId="0" fontId="89" fillId="0" borderId="13" xfId="0" applyFont="1" applyBorder="1" applyAlignment="1">
      <alignment horizontal="left" vertical="top" wrapText="1"/>
    </xf>
    <xf numFmtId="0" fontId="89" fillId="0" borderId="23" xfId="0" applyFont="1" applyBorder="1" applyAlignment="1">
      <alignment horizontal="left" vertical="top" wrapText="1"/>
    </xf>
    <xf numFmtId="0" fontId="89" fillId="0" borderId="0" xfId="0" applyFont="1" applyAlignment="1">
      <alignment horizontal="left" vertical="top" wrapText="1"/>
    </xf>
    <xf numFmtId="0" fontId="89" fillId="0" borderId="24" xfId="0" applyFont="1" applyBorder="1" applyAlignment="1">
      <alignment horizontal="left" vertical="top" wrapText="1"/>
    </xf>
    <xf numFmtId="0" fontId="89" fillId="0" borderId="25" xfId="0" applyFont="1" applyBorder="1" applyAlignment="1">
      <alignment horizontal="left" vertical="top" wrapText="1"/>
    </xf>
    <xf numFmtId="0" fontId="89" fillId="0" borderId="26" xfId="0" applyFont="1" applyBorder="1" applyAlignment="1">
      <alignment horizontal="left" vertical="top" wrapText="1"/>
    </xf>
    <xf numFmtId="0" fontId="89" fillId="0" borderId="27" xfId="0" applyFont="1" applyBorder="1" applyAlignment="1">
      <alignment horizontal="left" vertical="top" wrapText="1"/>
    </xf>
    <xf numFmtId="0" fontId="30" fillId="3" borderId="69" xfId="0" applyFont="1" applyFill="1" applyBorder="1" applyAlignment="1">
      <alignment horizontal="center" vertical="center" wrapText="1"/>
    </xf>
    <xf numFmtId="0" fontId="30" fillId="3" borderId="77" xfId="0" applyFont="1" applyFill="1" applyBorder="1" applyAlignment="1">
      <alignment horizontal="center" vertical="center" wrapText="1"/>
    </xf>
    <xf numFmtId="0" fontId="30" fillId="3" borderId="82" xfId="0" applyFont="1" applyFill="1" applyBorder="1" applyAlignment="1">
      <alignment horizontal="center" vertical="center" wrapText="1"/>
    </xf>
    <xf numFmtId="0" fontId="19" fillId="9" borderId="61" xfId="0" applyFont="1" applyFill="1" applyBorder="1" applyAlignment="1">
      <alignment horizontal="center" vertical="center" wrapText="1"/>
    </xf>
    <xf numFmtId="0" fontId="19" fillId="9" borderId="62" xfId="0" applyFont="1" applyFill="1" applyBorder="1" applyAlignment="1">
      <alignment horizontal="center" vertical="center" wrapText="1"/>
    </xf>
    <xf numFmtId="0" fontId="19" fillId="9" borderId="65" xfId="0" applyFont="1" applyFill="1" applyBorder="1" applyAlignment="1">
      <alignment horizontal="center" vertical="center" wrapText="1"/>
    </xf>
    <xf numFmtId="0" fontId="22" fillId="0" borderId="91"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9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95" fillId="0" borderId="20"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22" xfId="0" applyFont="1" applyBorder="1" applyAlignment="1">
      <alignment horizontal="center" vertical="center" wrapText="1"/>
    </xf>
    <xf numFmtId="0" fontId="9" fillId="6" borderId="15" xfId="0" applyFont="1" applyFill="1" applyBorder="1" applyAlignment="1">
      <alignment horizontal="left" vertical="center"/>
    </xf>
    <xf numFmtId="0" fontId="9" fillId="6" borderId="127" xfId="0" applyFont="1" applyFill="1" applyBorder="1" applyAlignment="1">
      <alignment horizontal="left" vertical="center"/>
    </xf>
    <xf numFmtId="0" fontId="30" fillId="24" borderId="70" xfId="0" applyFont="1" applyFill="1" applyBorder="1" applyAlignment="1">
      <alignment horizontal="center" vertical="center" wrapText="1"/>
    </xf>
    <xf numFmtId="0" fontId="30" fillId="24" borderId="71" xfId="0" applyFont="1" applyFill="1" applyBorder="1" applyAlignment="1">
      <alignment horizontal="center" vertical="center" wrapText="1"/>
    </xf>
    <xf numFmtId="0" fontId="30" fillId="24" borderId="72" xfId="0" applyFont="1" applyFill="1" applyBorder="1" applyAlignment="1">
      <alignment horizontal="center" vertical="center" wrapText="1"/>
    </xf>
    <xf numFmtId="0" fontId="30" fillId="24" borderId="73" xfId="0" applyFont="1" applyFill="1" applyBorder="1" applyAlignment="1">
      <alignment horizontal="center" vertical="center" wrapText="1"/>
    </xf>
    <xf numFmtId="0" fontId="30" fillId="24" borderId="74" xfId="0" applyFont="1" applyFill="1" applyBorder="1" applyAlignment="1">
      <alignment horizontal="center" vertical="center" wrapText="1"/>
    </xf>
    <xf numFmtId="0" fontId="30" fillId="24" borderId="78" xfId="0" applyFont="1" applyFill="1" applyBorder="1" applyAlignment="1">
      <alignment horizontal="center" vertical="center" wrapText="1"/>
    </xf>
    <xf numFmtId="0" fontId="30" fillId="24" borderId="80" xfId="0" applyFont="1" applyFill="1" applyBorder="1" applyAlignment="1">
      <alignment horizontal="center" vertical="center" wrapText="1"/>
    </xf>
    <xf numFmtId="0" fontId="27" fillId="24" borderId="66" xfId="0" applyFont="1" applyFill="1" applyBorder="1" applyAlignment="1">
      <alignment horizontal="center" vertical="center" wrapText="1"/>
    </xf>
    <xf numFmtId="0" fontId="27" fillId="24" borderId="75" xfId="0" applyFont="1" applyFill="1" applyBorder="1" applyAlignment="1">
      <alignment horizontal="center" vertical="center" wrapText="1"/>
    </xf>
    <xf numFmtId="0" fontId="27" fillId="24" borderId="83" xfId="0" applyFont="1" applyFill="1" applyBorder="1" applyAlignment="1">
      <alignment horizontal="center" vertical="center" wrapText="1"/>
    </xf>
    <xf numFmtId="169" fontId="30" fillId="3" borderId="67" xfId="0" applyNumberFormat="1" applyFont="1" applyFill="1" applyBorder="1" applyAlignment="1">
      <alignment horizontal="center" vertical="center" wrapText="1"/>
    </xf>
    <xf numFmtId="169" fontId="30" fillId="3" borderId="76" xfId="0" applyNumberFormat="1" applyFont="1" applyFill="1" applyBorder="1" applyAlignment="1">
      <alignment horizontal="center" vertical="center" wrapText="1"/>
    </xf>
    <xf numFmtId="169" fontId="30" fillId="3" borderId="80" xfId="0" applyNumberFormat="1" applyFont="1" applyFill="1" applyBorder="1" applyAlignment="1">
      <alignment horizontal="center" vertical="center" wrapText="1"/>
    </xf>
    <xf numFmtId="49" fontId="30" fillId="3" borderId="68" xfId="0" applyNumberFormat="1" applyFont="1" applyFill="1" applyBorder="1" applyAlignment="1">
      <alignment horizontal="center" vertical="center" wrapText="1"/>
    </xf>
    <xf numFmtId="49" fontId="30" fillId="3" borderId="60" xfId="0" applyNumberFormat="1" applyFont="1" applyFill="1" applyBorder="1" applyAlignment="1">
      <alignment horizontal="center" vertical="center" wrapText="1"/>
    </xf>
    <xf numFmtId="49" fontId="30" fillId="3" borderId="81" xfId="0" applyNumberFormat="1" applyFont="1" applyFill="1" applyBorder="1" applyAlignment="1">
      <alignment horizontal="center" vertical="center" wrapText="1"/>
    </xf>
    <xf numFmtId="0" fontId="30" fillId="3" borderId="67" xfId="0" applyFont="1" applyFill="1" applyBorder="1" applyAlignment="1">
      <alignment horizontal="center" vertical="center" wrapText="1"/>
    </xf>
    <xf numFmtId="0" fontId="30" fillId="3" borderId="76" xfId="0" applyFont="1" applyFill="1" applyBorder="1" applyAlignment="1">
      <alignment horizontal="center" vertical="center" wrapText="1"/>
    </xf>
    <xf numFmtId="0" fontId="30" fillId="3" borderId="80" xfId="0" applyFont="1" applyFill="1" applyBorder="1" applyAlignment="1">
      <alignment horizontal="center" vertical="center" wrapText="1"/>
    </xf>
    <xf numFmtId="0" fontId="68" fillId="14" borderId="68" xfId="0" applyFont="1" applyFill="1" applyBorder="1" applyAlignment="1">
      <alignment horizontal="center" vertical="center" wrapText="1"/>
    </xf>
    <xf numFmtId="0" fontId="68" fillId="14" borderId="60" xfId="0" applyFont="1" applyFill="1" applyBorder="1" applyAlignment="1">
      <alignment horizontal="center" vertical="center" wrapText="1"/>
    </xf>
    <xf numFmtId="0" fontId="68" fillId="14" borderId="81" xfId="0" applyFont="1" applyFill="1" applyBorder="1" applyAlignment="1">
      <alignment horizontal="center" vertical="center" wrapText="1"/>
    </xf>
    <xf numFmtId="0" fontId="68" fillId="14" borderId="69" xfId="0" applyFont="1" applyFill="1" applyBorder="1" applyAlignment="1">
      <alignment horizontal="center" vertical="center" wrapText="1"/>
    </xf>
    <xf numFmtId="0" fontId="68" fillId="14" borderId="77" xfId="0" applyFont="1" applyFill="1" applyBorder="1" applyAlignment="1">
      <alignment horizontal="center" vertical="center" wrapText="1"/>
    </xf>
    <xf numFmtId="0" fontId="68" fillId="14" borderId="82" xfId="0" applyFont="1" applyFill="1" applyBorder="1" applyAlignment="1">
      <alignment horizontal="center" vertical="center" wrapText="1"/>
    </xf>
    <xf numFmtId="0" fontId="69"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0" xfId="0" applyFont="1" applyAlignment="1">
      <alignment horizontal="center" vertical="center" wrapText="1"/>
    </xf>
    <xf numFmtId="0" fontId="15" fillId="0" borderId="42" xfId="0" applyFont="1" applyBorder="1" applyAlignment="1">
      <alignment horizontal="center" vertical="center" wrapText="1"/>
    </xf>
    <xf numFmtId="0" fontId="23" fillId="0" borderId="43" xfId="0" applyFont="1" applyBorder="1" applyAlignment="1">
      <alignment horizontal="center"/>
    </xf>
    <xf numFmtId="0" fontId="23" fillId="0" borderId="51" xfId="0" applyFont="1" applyBorder="1" applyAlignment="1">
      <alignment horizontal="center"/>
    </xf>
    <xf numFmtId="0" fontId="23" fillId="0" borderId="45" xfId="0" applyFont="1" applyBorder="1" applyAlignment="1">
      <alignment horizontal="center"/>
    </xf>
    <xf numFmtId="0" fontId="23" fillId="0" borderId="44" xfId="0" applyFont="1" applyBorder="1"/>
    <xf numFmtId="0" fontId="23" fillId="0" borderId="57" xfId="0" applyFont="1" applyBorder="1"/>
    <xf numFmtId="0" fontId="23" fillId="0" borderId="49" xfId="0" applyFont="1" applyBorder="1"/>
    <xf numFmtId="0" fontId="23" fillId="0" borderId="28" xfId="0" applyFont="1" applyBorder="1"/>
    <xf numFmtId="0" fontId="23" fillId="0" borderId="53" xfId="0" applyFont="1" applyBorder="1"/>
    <xf numFmtId="0" fontId="23" fillId="0" borderId="50" xfId="0" applyFont="1" applyBorder="1"/>
    <xf numFmtId="0" fontId="15" fillId="0" borderId="3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30" fillId="15" borderId="69" xfId="0" applyFont="1" applyFill="1" applyBorder="1" applyAlignment="1">
      <alignment horizontal="center" vertical="center" wrapText="1"/>
    </xf>
    <xf numFmtId="0" fontId="30" fillId="15" borderId="77" xfId="0" applyFont="1" applyFill="1" applyBorder="1" applyAlignment="1">
      <alignment horizontal="center" vertical="center" wrapText="1"/>
    </xf>
    <xf numFmtId="0" fontId="30" fillId="15" borderId="82" xfId="0" applyFont="1" applyFill="1" applyBorder="1" applyAlignment="1">
      <alignment horizontal="center" vertical="center" wrapText="1"/>
    </xf>
    <xf numFmtId="0" fontId="68" fillId="15" borderId="68" xfId="0" applyFont="1" applyFill="1" applyBorder="1" applyAlignment="1">
      <alignment horizontal="center" vertical="center" wrapText="1"/>
    </xf>
    <xf numFmtId="0" fontId="68" fillId="15" borderId="60" xfId="0" applyFont="1" applyFill="1" applyBorder="1" applyAlignment="1">
      <alignment horizontal="center" vertical="center" wrapText="1"/>
    </xf>
    <xf numFmtId="0" fontId="68" fillId="15" borderId="81" xfId="0" applyFont="1" applyFill="1" applyBorder="1" applyAlignment="1">
      <alignment horizontal="center" vertical="center" wrapText="1"/>
    </xf>
    <xf numFmtId="0" fontId="101" fillId="0" borderId="31" xfId="0" applyFont="1" applyBorder="1" applyAlignment="1">
      <alignment horizontal="center" vertical="top"/>
    </xf>
    <xf numFmtId="0" fontId="101" fillId="0" borderId="7" xfId="0" applyFont="1" applyBorder="1" applyAlignment="1">
      <alignment horizontal="center" vertical="top"/>
    </xf>
    <xf numFmtId="0" fontId="101" fillId="0" borderId="3" xfId="0" applyFont="1" applyBorder="1" applyAlignment="1">
      <alignment horizontal="center" vertical="top"/>
    </xf>
    <xf numFmtId="0" fontId="47" fillId="22" borderId="61" xfId="0" applyFont="1" applyFill="1" applyBorder="1" applyAlignment="1">
      <alignment horizontal="center" vertical="center"/>
    </xf>
    <xf numFmtId="0" fontId="47" fillId="22" borderId="62" xfId="0" applyFont="1" applyFill="1" applyBorder="1" applyAlignment="1">
      <alignment horizontal="center" vertical="center"/>
    </xf>
    <xf numFmtId="0" fontId="47" fillId="22" borderId="12" xfId="0" applyFont="1" applyFill="1" applyBorder="1" applyAlignment="1">
      <alignment horizontal="center" vertical="center"/>
    </xf>
    <xf numFmtId="0" fontId="47" fillId="22" borderId="65" xfId="0" applyFont="1" applyFill="1" applyBorder="1" applyAlignment="1">
      <alignment horizontal="center" vertical="center"/>
    </xf>
    <xf numFmtId="0" fontId="28" fillId="14" borderId="67" xfId="0" applyFont="1" applyFill="1" applyBorder="1" applyAlignment="1">
      <alignment horizontal="center" vertical="center" wrapText="1"/>
    </xf>
    <xf numFmtId="0" fontId="28" fillId="14" borderId="76" xfId="0" applyFont="1" applyFill="1" applyBorder="1" applyAlignment="1">
      <alignment horizontal="center" vertical="center" wrapText="1"/>
    </xf>
    <xf numFmtId="0" fontId="28" fillId="14" borderId="11" xfId="0" applyFont="1" applyFill="1" applyBorder="1" applyAlignment="1">
      <alignment horizontal="center" vertical="center" wrapText="1"/>
    </xf>
    <xf numFmtId="0" fontId="28" fillId="14" borderId="68" xfId="0" applyFont="1" applyFill="1" applyBorder="1" applyAlignment="1">
      <alignment horizontal="center" vertical="center" wrapText="1"/>
    </xf>
    <xf numFmtId="0" fontId="28" fillId="14" borderId="60" xfId="0" applyFont="1" applyFill="1" applyBorder="1" applyAlignment="1">
      <alignment horizontal="center" vertical="center" wrapText="1"/>
    </xf>
    <xf numFmtId="0" fontId="28" fillId="14" borderId="2" xfId="0" applyFont="1" applyFill="1" applyBorder="1" applyAlignment="1">
      <alignment horizontal="center" vertical="center" wrapText="1"/>
    </xf>
    <xf numFmtId="0" fontId="48" fillId="14" borderId="84" xfId="0" applyFont="1" applyFill="1" applyBorder="1" applyAlignment="1">
      <alignment horizontal="center" vertical="center" wrapText="1"/>
    </xf>
    <xf numFmtId="0" fontId="48" fillId="14" borderId="36" xfId="0" applyFont="1" applyFill="1" applyBorder="1" applyAlignment="1">
      <alignment horizontal="center" vertical="center" wrapText="1"/>
    </xf>
    <xf numFmtId="0" fontId="48" fillId="14" borderId="37" xfId="0" applyFont="1" applyFill="1" applyBorder="1" applyAlignment="1">
      <alignment horizontal="center" vertical="center" wrapText="1"/>
    </xf>
    <xf numFmtId="0" fontId="48" fillId="14" borderId="14" xfId="0" applyFont="1" applyFill="1" applyBorder="1" applyAlignment="1">
      <alignment horizontal="center" vertical="center" wrapText="1"/>
    </xf>
    <xf numFmtId="0" fontId="48" fillId="14" borderId="12" xfId="0" applyFont="1" applyFill="1" applyBorder="1" applyAlignment="1">
      <alignment horizontal="center" vertical="center" wrapText="1"/>
    </xf>
    <xf numFmtId="0" fontId="48" fillId="14" borderId="13" xfId="0" applyFont="1" applyFill="1" applyBorder="1" applyAlignment="1">
      <alignment horizontal="center" vertical="center" wrapText="1"/>
    </xf>
    <xf numFmtId="0" fontId="48" fillId="14" borderId="23" xfId="0" applyFont="1" applyFill="1" applyBorder="1" applyAlignment="1">
      <alignment horizontal="center" vertical="center" wrapText="1"/>
    </xf>
    <xf numFmtId="0" fontId="48" fillId="14" borderId="0" xfId="0" applyFont="1" applyFill="1" applyAlignment="1">
      <alignment horizontal="center" vertical="center" wrapText="1"/>
    </xf>
    <xf numFmtId="0" fontId="48" fillId="14" borderId="24" xfId="0" applyFont="1" applyFill="1" applyBorder="1" applyAlignment="1">
      <alignment horizontal="center" vertical="center" wrapText="1"/>
    </xf>
    <xf numFmtId="0" fontId="48" fillId="14" borderId="8" xfId="0" applyFont="1" applyFill="1" applyBorder="1" applyAlignment="1">
      <alignment horizontal="center" vertical="center" wrapText="1"/>
    </xf>
    <xf numFmtId="0" fontId="48" fillId="14" borderId="96" xfId="0" applyFont="1" applyFill="1" applyBorder="1" applyAlignment="1">
      <alignment horizontal="center" vertical="center" wrapText="1"/>
    </xf>
    <xf numFmtId="0" fontId="48" fillId="14" borderId="114" xfId="0" applyFont="1" applyFill="1" applyBorder="1" applyAlignment="1">
      <alignment horizontal="center" vertical="center" wrapText="1"/>
    </xf>
    <xf numFmtId="0" fontId="48" fillId="14" borderId="7" xfId="0" applyFont="1" applyFill="1" applyBorder="1" applyAlignment="1">
      <alignment horizontal="center" vertical="center" wrapText="1"/>
    </xf>
    <xf numFmtId="0" fontId="48" fillId="14" borderId="97" xfId="0" applyFont="1" applyFill="1" applyBorder="1" applyAlignment="1">
      <alignment horizontal="center" vertical="center" wrapText="1"/>
    </xf>
    <xf numFmtId="0" fontId="46" fillId="0" borderId="14" xfId="0" applyFont="1" applyBorder="1" applyAlignment="1">
      <alignment horizontal="center"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25" xfId="0" applyFont="1" applyBorder="1" applyAlignment="1">
      <alignment horizontal="center" vertical="center"/>
    </xf>
    <xf numFmtId="0" fontId="46" fillId="0" borderId="26" xfId="0" applyFont="1" applyBorder="1" applyAlignment="1">
      <alignment horizontal="center" vertical="center"/>
    </xf>
    <xf numFmtId="0" fontId="46" fillId="0" borderId="27" xfId="0" applyFont="1" applyBorder="1" applyAlignment="1">
      <alignment horizontal="center" vertical="center"/>
    </xf>
    <xf numFmtId="0" fontId="30" fillId="3" borderId="0" xfId="0" applyFont="1" applyFill="1" applyAlignment="1">
      <alignment horizontal="center"/>
    </xf>
    <xf numFmtId="0" fontId="30" fillId="3" borderId="1" xfId="0" applyFont="1" applyFill="1" applyBorder="1" applyAlignment="1">
      <alignment horizontal="left" vertical="center" wrapText="1"/>
    </xf>
    <xf numFmtId="0" fontId="30" fillId="0" borderId="1" xfId="0" applyFont="1" applyBorder="1" applyAlignment="1">
      <alignment horizontal="center" vertical="center"/>
    </xf>
    <xf numFmtId="0" fontId="30" fillId="3" borderId="1" xfId="0" applyFont="1" applyFill="1" applyBorder="1" applyAlignment="1">
      <alignment horizontal="left" vertical="center"/>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0" xfId="0" applyFont="1" applyAlignment="1">
      <alignment horizontal="center" vertical="center" wrapText="1"/>
    </xf>
    <xf numFmtId="0" fontId="27" fillId="0" borderId="42"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 xfId="0" applyFont="1" applyBorder="1" applyAlignment="1">
      <alignment horizontal="center" vertical="center" wrapText="1"/>
    </xf>
    <xf numFmtId="0" fontId="48" fillId="14" borderId="78" xfId="0" applyFont="1" applyFill="1" applyBorder="1" applyAlignment="1">
      <alignment horizontal="center" vertical="center" wrapText="1"/>
    </xf>
    <xf numFmtId="0" fontId="48" fillId="14" borderId="11" xfId="0" applyFont="1" applyFill="1" applyBorder="1" applyAlignment="1">
      <alignment horizontal="center" vertical="center" wrapText="1"/>
    </xf>
    <xf numFmtId="0" fontId="48" fillId="17" borderId="59" xfId="0" applyFont="1" applyFill="1" applyBorder="1" applyAlignment="1">
      <alignment horizontal="center" vertical="center"/>
    </xf>
    <xf numFmtId="0" fontId="48" fillId="17" borderId="2" xfId="0" applyFont="1" applyFill="1" applyBorder="1" applyAlignment="1">
      <alignment horizontal="center" vertical="center"/>
    </xf>
    <xf numFmtId="0" fontId="48" fillId="17" borderId="79" xfId="0" applyFont="1" applyFill="1" applyBorder="1" applyAlignment="1">
      <alignment horizontal="center" vertical="center" wrapText="1"/>
    </xf>
    <xf numFmtId="0" fontId="48" fillId="17" borderId="10" xfId="0" applyFont="1" applyFill="1" applyBorder="1" applyAlignment="1">
      <alignment horizontal="center" vertical="center" wrapText="1"/>
    </xf>
    <xf numFmtId="0" fontId="48" fillId="14" borderId="59" xfId="0" applyFont="1" applyFill="1" applyBorder="1" applyAlignment="1">
      <alignment horizontal="center" vertical="center" wrapText="1"/>
    </xf>
    <xf numFmtId="0" fontId="48" fillId="14" borderId="2" xfId="0" applyFont="1" applyFill="1" applyBorder="1" applyAlignment="1">
      <alignment horizontal="center" vertical="center" wrapText="1"/>
    </xf>
    <xf numFmtId="0" fontId="48" fillId="14" borderId="79" xfId="0" applyFont="1" applyFill="1" applyBorder="1" applyAlignment="1">
      <alignment horizontal="center" vertical="center" wrapText="1"/>
    </xf>
    <xf numFmtId="0" fontId="48" fillId="14" borderId="10" xfId="0" applyFont="1" applyFill="1" applyBorder="1" applyAlignment="1">
      <alignment horizontal="center" vertical="center" wrapText="1"/>
    </xf>
    <xf numFmtId="0" fontId="48" fillId="14" borderId="58" xfId="0" applyFont="1" applyFill="1" applyBorder="1" applyAlignment="1">
      <alignment horizontal="center" vertical="center" wrapText="1"/>
    </xf>
    <xf numFmtId="0" fontId="48" fillId="14" borderId="4" xfId="0" applyFont="1" applyFill="1" applyBorder="1" applyAlignment="1">
      <alignment horizontal="center" vertical="center" wrapText="1"/>
    </xf>
    <xf numFmtId="0" fontId="48" fillId="14" borderId="32" xfId="0" applyFont="1" applyFill="1" applyBorder="1" applyAlignment="1">
      <alignment horizontal="center" vertical="center" wrapText="1"/>
    </xf>
    <xf numFmtId="0" fontId="48" fillId="17" borderId="78" xfId="0" applyFont="1" applyFill="1" applyBorder="1" applyAlignment="1">
      <alignment horizontal="center" vertical="center" wrapText="1"/>
    </xf>
    <xf numFmtId="0" fontId="48" fillId="17" borderId="11" xfId="0" applyFont="1" applyFill="1" applyBorder="1" applyAlignment="1">
      <alignment horizontal="center" vertical="center" wrapText="1"/>
    </xf>
    <xf numFmtId="0" fontId="85" fillId="13" borderId="31" xfId="0" applyFont="1" applyFill="1" applyBorder="1" applyAlignment="1">
      <alignment horizontal="center" vertical="center" wrapText="1"/>
    </xf>
    <xf numFmtId="0" fontId="85" fillId="13" borderId="7" xfId="0" applyFont="1" applyFill="1" applyBorder="1" applyAlignment="1">
      <alignment horizontal="center" vertical="center" wrapText="1"/>
    </xf>
    <xf numFmtId="0" fontId="83" fillId="0" borderId="32" xfId="0" applyFont="1" applyBorder="1" applyAlignment="1">
      <alignment horizontal="center" vertical="center" wrapText="1"/>
    </xf>
    <xf numFmtId="0" fontId="83" fillId="0" borderId="33" xfId="0" applyFont="1" applyBorder="1" applyAlignment="1">
      <alignment horizontal="center" vertical="center" wrapText="1"/>
    </xf>
    <xf numFmtId="0" fontId="83" fillId="0" borderId="58" xfId="0" applyFont="1" applyBorder="1" applyAlignment="1">
      <alignment horizontal="center" vertical="center" wrapText="1"/>
    </xf>
    <xf numFmtId="0" fontId="80" fillId="0" borderId="137" xfId="0" applyFont="1" applyBorder="1" applyAlignment="1">
      <alignment horizontal="center" vertical="center" wrapText="1"/>
    </xf>
    <xf numFmtId="0" fontId="80" fillId="0" borderId="138" xfId="0" applyFont="1" applyBorder="1" applyAlignment="1">
      <alignment horizontal="center" vertical="center" wrapText="1"/>
    </xf>
    <xf numFmtId="0" fontId="80" fillId="0" borderId="139" xfId="0" applyFont="1" applyBorder="1" applyAlignment="1">
      <alignment horizontal="center" vertical="center" wrapText="1"/>
    </xf>
    <xf numFmtId="0" fontId="80" fillId="0" borderId="31" xfId="0" applyFont="1" applyBorder="1" applyAlignment="1">
      <alignment horizontal="center" vertical="top" wrapText="1"/>
    </xf>
    <xf numFmtId="0" fontId="80" fillId="0" borderId="7" xfId="0" applyFont="1" applyBorder="1" applyAlignment="1">
      <alignment horizontal="center" vertical="top" wrapText="1"/>
    </xf>
    <xf numFmtId="0" fontId="80" fillId="0" borderId="3" xfId="0" applyFont="1" applyBorder="1" applyAlignment="1">
      <alignment horizontal="center" vertical="top" wrapText="1"/>
    </xf>
    <xf numFmtId="0" fontId="80" fillId="0" borderId="31" xfId="0" applyFont="1" applyBorder="1" applyAlignment="1">
      <alignment horizontal="center" vertical="top"/>
    </xf>
    <xf numFmtId="0" fontId="80" fillId="0" borderId="7" xfId="0" applyFont="1" applyBorder="1" applyAlignment="1">
      <alignment horizontal="center" vertical="top"/>
    </xf>
    <xf numFmtId="0" fontId="80" fillId="0" borderId="3" xfId="0" applyFont="1" applyBorder="1" applyAlignment="1">
      <alignment horizontal="center" vertical="top"/>
    </xf>
    <xf numFmtId="0" fontId="24" fillId="11" borderId="31" xfId="0" applyFont="1" applyFill="1" applyBorder="1" applyAlignment="1">
      <alignment horizontal="center" vertical="center" wrapText="1"/>
    </xf>
    <xf numFmtId="0" fontId="24" fillId="11" borderId="7" xfId="0" applyFont="1" applyFill="1" applyBorder="1" applyAlignment="1">
      <alignment horizontal="center" vertical="center" wrapText="1"/>
    </xf>
    <xf numFmtId="0" fontId="24" fillId="11" borderId="3" xfId="0" applyFont="1" applyFill="1" applyBorder="1" applyAlignment="1">
      <alignment horizontal="center" vertical="center" wrapText="1"/>
    </xf>
    <xf numFmtId="0" fontId="24" fillId="12" borderId="32" xfId="0" applyFont="1" applyFill="1" applyBorder="1" applyAlignment="1">
      <alignment horizontal="center" vertical="center" wrapText="1"/>
    </xf>
    <xf numFmtId="0" fontId="24" fillId="12" borderId="33" xfId="0" applyFont="1" applyFill="1" applyBorder="1" applyAlignment="1">
      <alignment horizontal="center" vertical="center" wrapText="1"/>
    </xf>
    <xf numFmtId="0" fontId="24" fillId="12" borderId="55" xfId="0" applyFont="1" applyFill="1" applyBorder="1" applyAlignment="1">
      <alignment horizontal="center" vertical="center" wrapText="1"/>
    </xf>
    <xf numFmtId="0" fontId="24" fillId="12" borderId="37" xfId="0" applyFont="1" applyFill="1" applyBorder="1" applyAlignment="1">
      <alignment horizontal="center" vertical="center" wrapText="1"/>
    </xf>
    <xf numFmtId="0" fontId="24" fillId="12" borderId="8" xfId="0" applyFont="1" applyFill="1" applyBorder="1" applyAlignment="1">
      <alignment horizontal="center" vertical="center" wrapText="1"/>
    </xf>
    <xf numFmtId="0" fontId="24" fillId="12" borderId="56" xfId="0" applyFont="1" applyFill="1" applyBorder="1" applyAlignment="1">
      <alignment horizontal="center" vertical="center" wrapText="1"/>
    </xf>
    <xf numFmtId="0" fontId="21" fillId="0" borderId="48" xfId="0" applyFont="1" applyBorder="1" applyAlignment="1">
      <alignment horizontal="center"/>
    </xf>
    <xf numFmtId="0" fontId="21" fillId="0" borderId="52" xfId="0" applyFont="1" applyBorder="1" applyAlignment="1">
      <alignment horizontal="center"/>
    </xf>
    <xf numFmtId="0" fontId="21" fillId="0" borderId="49" xfId="0" applyFont="1" applyBorder="1" applyAlignment="1">
      <alignment horizontal="center"/>
    </xf>
    <xf numFmtId="0" fontId="22" fillId="0" borderId="46"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57" xfId="0" applyFont="1" applyBorder="1" applyAlignment="1">
      <alignment horizontal="center" vertical="center" wrapText="1"/>
    </xf>
    <xf numFmtId="0" fontId="20" fillId="0" borderId="1" xfId="0" applyFont="1" applyBorder="1" applyAlignment="1">
      <alignment horizontal="center" vertical="center" wrapText="1"/>
    </xf>
    <xf numFmtId="0" fontId="98" fillId="0" borderId="33" xfId="0" applyFont="1" applyBorder="1" applyAlignment="1">
      <alignment horizontal="center" vertical="center" wrapText="1"/>
    </xf>
    <xf numFmtId="0" fontId="98" fillId="0" borderId="58" xfId="0" applyFont="1" applyBorder="1" applyAlignment="1">
      <alignment horizontal="center" vertical="center" wrapText="1"/>
    </xf>
    <xf numFmtId="0" fontId="98" fillId="0" borderId="8" xfId="0" applyFont="1" applyBorder="1" applyAlignment="1">
      <alignment horizontal="center" vertical="center" wrapText="1"/>
    </xf>
    <xf numFmtId="0" fontId="98" fillId="0" borderId="4" xfId="0" applyFont="1" applyBorder="1" applyAlignment="1">
      <alignment horizontal="center" vertical="center" wrapText="1"/>
    </xf>
    <xf numFmtId="0" fontId="98" fillId="0" borderId="7" xfId="0" applyFont="1" applyBorder="1" applyAlignment="1">
      <alignment horizontal="center" vertical="center" wrapText="1"/>
    </xf>
    <xf numFmtId="0" fontId="98" fillId="0" borderId="3" xfId="0" applyFont="1" applyBorder="1" applyAlignment="1">
      <alignment horizontal="center" vertical="center" wrapText="1"/>
    </xf>
    <xf numFmtId="0" fontId="98" fillId="10"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14" fillId="0" borderId="28" xfId="0" applyFont="1" applyBorder="1"/>
    <xf numFmtId="0" fontId="14" fillId="0" borderId="50" xfId="0" applyFont="1" applyBorder="1"/>
    <xf numFmtId="0" fontId="18" fillId="0" borderId="46" xfId="0" applyFont="1" applyBorder="1" applyAlignment="1">
      <alignment vertical="center" wrapText="1"/>
    </xf>
    <xf numFmtId="0" fontId="18" fillId="0" borderId="47" xfId="0" applyFont="1" applyBorder="1" applyAlignment="1">
      <alignment vertical="center" wrapText="1"/>
    </xf>
    <xf numFmtId="0" fontId="18" fillId="0" borderId="48" xfId="0" applyFont="1" applyBorder="1" applyAlignment="1">
      <alignment vertical="center" wrapText="1"/>
    </xf>
    <xf numFmtId="0" fontId="19" fillId="9" borderId="32" xfId="0" applyFont="1" applyFill="1" applyBorder="1" applyAlignment="1">
      <alignment horizontal="center" vertical="center" wrapText="1"/>
    </xf>
    <xf numFmtId="0" fontId="19" fillId="9" borderId="33" xfId="0" applyFont="1" applyFill="1" applyBorder="1" applyAlignment="1">
      <alignment horizontal="center" vertical="center" wrapText="1"/>
    </xf>
    <xf numFmtId="0" fontId="19" fillId="9" borderId="58" xfId="0" applyFont="1" applyFill="1" applyBorder="1" applyAlignment="1">
      <alignment horizontal="center" vertical="center" wrapText="1"/>
    </xf>
    <xf numFmtId="0" fontId="19" fillId="9" borderId="36" xfId="0" applyFont="1" applyFill="1" applyBorder="1" applyAlignment="1">
      <alignment horizontal="center" vertical="center" wrapText="1"/>
    </xf>
    <xf numFmtId="0" fontId="19" fillId="9" borderId="0" xfId="0" applyFont="1" applyFill="1" applyAlignment="1">
      <alignment horizontal="center" vertical="center" wrapText="1"/>
    </xf>
    <xf numFmtId="0" fontId="19" fillId="9" borderId="42" xfId="0" applyFont="1" applyFill="1" applyBorder="1" applyAlignment="1">
      <alignment horizontal="center" vertical="center" wrapText="1"/>
    </xf>
    <xf numFmtId="0" fontId="19" fillId="9" borderId="37"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14" fillId="0" borderId="44" xfId="0" applyFont="1" applyBorder="1"/>
    <xf numFmtId="0" fontId="14" fillId="0" borderId="49" xfId="0" applyFont="1" applyBorder="1"/>
  </cellXfs>
  <cellStyles count="9">
    <cellStyle name="Euro" xfId="1" xr:uid="{00000000-0005-0000-0000-000000000000}"/>
    <cellStyle name="Lien hypertexte" xfId="8" builtinId="8"/>
    <cellStyle name="Milliers" xfId="7" builtinId="3"/>
    <cellStyle name="Milliers 2" xfId="2" xr:uid="{00000000-0005-0000-0000-000002000000}"/>
    <cellStyle name="Monétaire" xfId="6" builtinId="4"/>
    <cellStyle name="Monétaire 2" xfId="3" xr:uid="{00000000-0005-0000-0000-000004000000}"/>
    <cellStyle name="Normal" xfId="0" builtinId="0"/>
    <cellStyle name="Normal 2" xfId="4" xr:uid="{00000000-0005-0000-0000-000006000000}"/>
    <cellStyle name="Pourcentage 2" xfId="5"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A5B3B7"/>
      <rgbColor rgb="FF95B3D7"/>
      <rgbColor rgb="FF993366"/>
      <rgbColor rgb="FFEBFFEB"/>
      <rgbColor rgb="FFDBEEF4"/>
      <rgbColor rgb="FF660066"/>
      <rgbColor rgb="FFD99694"/>
      <rgbColor rgb="FF0066CC"/>
      <rgbColor rgb="FFB7DEE8"/>
      <rgbColor rgb="FF000080"/>
      <rgbColor rgb="FFFF00FF"/>
      <rgbColor rgb="FFFFFF00"/>
      <rgbColor rgb="FF00FFFF"/>
      <rgbColor rgb="FF800080"/>
      <rgbColor rgb="FF800000"/>
      <rgbColor rgb="FF008080"/>
      <rgbColor rgb="FF0000FF"/>
      <rgbColor rgb="FF00CCFF"/>
      <rgbColor rgb="FFDCE6F2"/>
      <rgbColor rgb="FFF2F2F2"/>
      <rgbColor rgb="FFF2DCDB"/>
      <rgbColor rgb="FF93CDDD"/>
      <rgbColor rgb="FFFF99CC"/>
      <rgbColor rgb="FFBFBFBF"/>
      <rgbColor rgb="FFE6B9B8"/>
      <rgbColor rgb="FF3366FF"/>
      <rgbColor rgb="FF33CCCC"/>
      <rgbColor rgb="FF99CC00"/>
      <rgbColor rgb="FFFFCC00"/>
      <rgbColor rgb="FFFF9900"/>
      <rgbColor rgb="FFFF6600"/>
      <rgbColor rgb="FF666699"/>
      <rgbColor rgb="FF909090"/>
      <rgbColor rgb="FF003366"/>
      <rgbColor rgb="FF31859C"/>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267314</xdr:colOff>
      <xdr:row>0</xdr:row>
      <xdr:rowOff>69133</xdr:rowOff>
    </xdr:from>
    <xdr:to>
      <xdr:col>0</xdr:col>
      <xdr:colOff>1393313</xdr:colOff>
      <xdr:row>0</xdr:row>
      <xdr:rowOff>952039</xdr:rowOff>
    </xdr:to>
    <xdr:pic>
      <xdr:nvPicPr>
        <xdr:cNvPr id="3" name="Image 2">
          <a:extLst>
            <a:ext uri="{FF2B5EF4-FFF2-40B4-BE49-F238E27FC236}">
              <a16:creationId xmlns:a16="http://schemas.microsoft.com/office/drawing/2014/main" id="{BCC92FA7-6F6A-446B-A4B2-EF6245DE7A57}"/>
            </a:ext>
          </a:extLst>
        </xdr:cNvPr>
        <xdr:cNvPicPr>
          <a:picLocks noChangeAspect="1"/>
        </xdr:cNvPicPr>
      </xdr:nvPicPr>
      <xdr:blipFill>
        <a:blip xmlns:r="http://schemas.openxmlformats.org/officeDocument/2006/relationships" r:embed="rId1" cstate="print"/>
        <a:stretch>
          <a:fillRect/>
        </a:stretch>
      </xdr:blipFill>
      <xdr:spPr>
        <a:xfrm>
          <a:off x="267314" y="69133"/>
          <a:ext cx="1125999" cy="882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95249</xdr:colOff>
      <xdr:row>1</xdr:row>
      <xdr:rowOff>38100</xdr:rowOff>
    </xdr:from>
    <xdr:to>
      <xdr:col>1</xdr:col>
      <xdr:colOff>864932</xdr:colOff>
      <xdr:row>4</xdr:row>
      <xdr:rowOff>47625</xdr:rowOff>
    </xdr:to>
    <xdr:pic>
      <xdr:nvPicPr>
        <xdr:cNvPr id="9" name="Image 8">
          <a:extLst>
            <a:ext uri="{FF2B5EF4-FFF2-40B4-BE49-F238E27FC236}">
              <a16:creationId xmlns:a16="http://schemas.microsoft.com/office/drawing/2014/main" id="{3E6E85BA-D71F-4C0E-A017-4FADD6944025}"/>
            </a:ext>
          </a:extLst>
        </xdr:cNvPr>
        <xdr:cNvPicPr>
          <a:picLocks noChangeAspect="1"/>
        </xdr:cNvPicPr>
      </xdr:nvPicPr>
      <xdr:blipFill>
        <a:blip xmlns:r="http://schemas.openxmlformats.org/officeDocument/2006/relationships" r:embed="rId1" cstate="print"/>
        <a:stretch>
          <a:fillRect/>
        </a:stretch>
      </xdr:blipFill>
      <xdr:spPr>
        <a:xfrm>
          <a:off x="95249" y="228600"/>
          <a:ext cx="1576133" cy="1295400"/>
        </a:xfrm>
        <a:prstGeom prst="rect">
          <a:avLst/>
        </a:prstGeom>
      </xdr:spPr>
    </xdr:pic>
    <xdr:clientData/>
  </xdr:twoCellAnchor>
  <xdr:twoCellAnchor editAs="oneCell">
    <xdr:from>
      <xdr:col>0</xdr:col>
      <xdr:colOff>95249</xdr:colOff>
      <xdr:row>1</xdr:row>
      <xdr:rowOff>38100</xdr:rowOff>
    </xdr:from>
    <xdr:to>
      <xdr:col>1</xdr:col>
      <xdr:colOff>868107</xdr:colOff>
      <xdr:row>4</xdr:row>
      <xdr:rowOff>44450</xdr:rowOff>
    </xdr:to>
    <xdr:pic>
      <xdr:nvPicPr>
        <xdr:cNvPr id="3" name="Image 2">
          <a:extLst>
            <a:ext uri="{FF2B5EF4-FFF2-40B4-BE49-F238E27FC236}">
              <a16:creationId xmlns:a16="http://schemas.microsoft.com/office/drawing/2014/main" id="{9E1DA27C-B55F-4080-B121-49D09862751B}"/>
            </a:ext>
          </a:extLst>
        </xdr:cNvPr>
        <xdr:cNvPicPr>
          <a:picLocks noChangeAspect="1"/>
        </xdr:cNvPicPr>
      </xdr:nvPicPr>
      <xdr:blipFill>
        <a:blip xmlns:r="http://schemas.openxmlformats.org/officeDocument/2006/relationships" r:embed="rId1" cstate="print"/>
        <a:stretch>
          <a:fillRect/>
        </a:stretch>
      </xdr:blipFill>
      <xdr:spPr>
        <a:xfrm>
          <a:off x="95249" y="219075"/>
          <a:ext cx="1607883" cy="1285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2</xdr:row>
      <xdr:rowOff>120650</xdr:rowOff>
    </xdr:to>
    <xdr:sp macro="" textlink="">
      <xdr:nvSpPr>
        <xdr:cNvPr id="4097" name="AutoShape 1" descr="data:image/png;base64,iVBORw0KGgoAAAANSUhEUgAAAxoAAACXCAYAAACShi3JAAAgAElEQVR4XuxdB2BURRP+0gtJSAKEGjoEkN4FpYMIIgpYUbEgVkRAQVBB+KWIdGkWFBUpKiqCSJOqIr333jvp5S7tn9l3L7mElEtyueRysxqSXF7Z/Xbf3Xw78804JSUlJVMDf2XUMns9w4PlRUHAhgg4OTnddTej0ahec3Z2houLC/Rj+Lv5zzbsptxKEBAEBAFBQBAQBAQBh0TASbEMaYJAEUAgMTERsbGximAw0WBioX8XolEEJliGIAgIAoKAICAICAJ2hYAQDbuaLulsVggYDAawR0MnGkwyhGjImhEEBAFBQBAQBAQBQaBgEBCiUTC4y13zAQH2ZjDRcHV1VQTDnGjohINvm1HIVT50Ry4pCAgCgoAgIAgIAoKAQyMgRMOhp7/oDJ7DpqKjo5XWiD0a6cOnhGgUnbmWkQgCgoAgIAgIAoKAfSAgRMM+5kl6mQECTCp070RCQgKioqLU7zrR0MXg5loN8WjIUrIdAix/S5uwID4+Acb4RLVO3d1cyfum//3uxAa266fcSRAQBAQBQUAQyB8EhGjkD65yVRsjwPoMJhocNmXu0UgvCheiYeOJcejbpSUaiYnJiDMYyesG5Xnjtenu7gI3VxeHRkkGLwgIAoKAIFB0ERCiUXTntsiPzNyjERERgfj4+GyJhugzivyyKLQDjCdPhsEYn8bLwRmaPdzdaN06F9p+S8cEAUFAEBAEBIHcIiBEI7fIyXkFioCelZmJA/8cFhYGqgmTIdHIKPNUgXZebu6QCMQZ4pGQkJR27JyCmV7x9HQjD4eETznkwpBBCwKCgCBQhBEQolGEJ9dRhsZC8NDQ0JQifeahU+Y6DfNaGo6CjYyz8CAQE2sgMpzaH3OPHJMMT49UsmH+t8IzAumJICAICAKCgCCQMwSEaOQMLzm6ECIQFxen9BnmInDzWhq6GJy7LqFThXACi3CXdMKQRF63WCIaycmZey0oWRo8PDwgjo0ivCBkaIKAICAIOBgCQjQcbMKL4nCZZDDZyEgIbi4GF6JRFGe/8I4pbVa0JCUET5+Fyrz3fLybm4vSbLB2Q5ogIAgIAoKAIGDvCAjRsPcZdPD+s3HGQnBOb6sTDfNifeahU0I0HHyxFODwWQQeH59On2HWH11rBCQR2XBVZEPCpwpwwuTWgoAgIAgIAlZBQIiGVWCUixQUAqzPYCG4Xj9DrwquEwxzIbgQjYKaJbkvezM0IbglropkqrHhTqlvJROVrBxBQBAQBAQB+0ZAiIZ9z5/D955T2oaHh6fRZzC5MK8MrovARZ/h8MulQABgz0RsXDwJwbmuRsYt1aOh/z1ZicNdzWpsiIejQKZPbioICAKCgCCQBwSEaOQBPDm14BDQja6YmBjwl3nYlC4KN68ILiSj4ObK0e/MaZdjYo3kdXNW4VCWNlVjg8mGS8aeDSEeliIpxwkCgoAgIAgUFAJCNAoKeblvnhFgQysyMlIV6jPPOKV7NIRo5BliuYAVEEhISCQheNpCfZZelsmGF6e9zYRsWHodOU4QEAQEAUFAECgIBIRoFATqck+rIMBEg+tn8Pf0GaekfoZVIJaLWAEBozEBxvgEupIl+gz9hslKd8ThVi5EMlRBP0lFZYXZkEsIAoKAICAI2BIBIRq2RFvuZVUEjEZjij4jfeiUpLW1KtRysVwhwGFSTsqbcVdFcAuup4VGcbhVkolsuEuNDQtwk0MEAUFAEBAECg8CQjQKz1xIT3KIQGxsLKKjo1XYVEapbaVQXw4BlcOtjECyKtDH+oycaDMy7oTmtfNwd5Gik1aeJbmcICAICAKCQP4hIEQj/7CVK+czAhkV6ktfEVwXgYsYPJ8nQy6fAQLJoOzLVEwyHkQ5comQfh6HXWkF/dzdpKBfLsGU0wQBQUAQEARsjIAQDRsDLrezDgKcyYcL9XEdjYzCpqR+hnVwlqvkBYFkSlSQDC7WZ63GtMPD3ZXIhou1LinXEQQEAUFAEBAE8g0BIRr5Bq1cOD8R0Av16RmmzD0ZemVwqZ+RnzMg184eASIZhkTEU9YpazVVb4Oqh3tS5XDzGhvWur5cRxAQBAQBQUAQsCYCQjSsiaZcy2YIGAwGldo2o7S2OtHgzuhkw2YdkxsJAmYIcKG+xESuCG7dxoFUqsaGq1QPty6ycjVBQBAQBAQBayIgRMOaaMq1bIZARvoMnWCk92jYrFNyI0HADAEWgGtCcOvBYl6kz5k4hjt7NqTGhvUAlisJAoKAICAIWBUBOyEanL0FKTnlGYEk2iXkIlbJlGfeSOkj6ZvKUu/q5goX2uXj151dtLz1/LPKR0+vx8cnIpFy2js5O8GddgTNRcKxsQbExcSjuL93SoEsvk98fBKdn6SEmK70xX1JTEhQIRFOyfRpT/9znnsWa+q58g20kxkbY4Cvnxfdl+OpuQ+8ww6tD7zLSYc7q37QNZOcUvrLfU6ka/P49P7FRBvB6Vz9/PS+affifvF3vk76+8fExMHX10thwi2B7htP93VSHXGm+7rSefwXCscgfOIJl0T6zsEZylNAeDnxf3RtdTeeA8Zd7aKmjtWqK9LCi4WHh1PK0IQ0Hg29dkb6GhoWXlIOEwSsigA/S7GxcSrzlDWTEaQlG07w5IJ+6vmXJggIAoKAICAIFC4E7IRoAH9t2INN/xzA++8+TUa9O0aMno/uD7TA2fNXsWbrXvj7+8IQZ0Sfh++HMdqAoycvYuhbveHi7IJt249gxapteP3lHhgzdRGFG7iTkWpEUkIyxg5/BiVL+mLc5KU4e/Eqivv64nZ4JHp3bYU+vdrgm+/XYO3fe1EywBe37kTgofZNUaN6BUz5/FcElfRDIhkRPj6eGDeiH9yUAe6M+d+txjrqk6+vN6IjY/DqM11x+UYort8IQ50awfh8yVqUKRVAJCERlSoE4dnHO2DQ+3PxRr+H0b5tQ9y+HY6RHy/AmPf7obi3J8Z++gMuXrsFX+9iuBMWgf5PP4DOHZuolTTu00U4cuoivpg6CMWKeRKZSMCUWcuw7+gZBPr5IiwiCk8+3AZt2zbAS29NR0AJXxVu4ePmgQH9HkR1Ggu3OV+uxOYdB2hMAVRcLB6tm9QhIx74Y91ufDbxVZQoURz7DpzEqlU7MfK9p1UWHSYhtmjmhhXfT9dnsPFmHjqlEwxzIbg1DTxbjFXuUXQQ4I0Ig8Go3hPyr1HaW9qQ8PBwV5sY1m7pn73cXb9gNyVy12c5SxAQBAQBQcAaCNgN0Vj60yYsW/03vvvsHXiS8T102By8RIbyol83o0WL2ujRuUUKHp/N/RVHTp7DnMmDaDfeGavW7cD8b1Zj3IfPY+yMH7Bo3gjEkfdiwFvT0KR+DRQnErFw2WbMHD8AdWpXwk+/bMGU2Uux9OtRWLh0PYIC/fBy/x749betmL9kDXp1aYU12/Zj6ZcjUu7JRbW4cYGtjo++h/5PdsZTT3TEuvW7EMhG+r6T8C7mTjJOJ6zduBvzZwyBK2WP4RYaGoXm3QajarkgLP58OHkVEtHnhbFY/PWH+HbhamzbdQSzJw1EcHBp/LbyH8SSB+ep3u1w5fIt9B8ylYrWRWPoq73R65E2+HLBKiz7fStmjH8dIbWCsWnLQZwnAtWxQyP07T8BP3z+HioQueGmkQWtDR35OUqV8sd7g59MGdOMOb/i488Wo9+j7TF5/Gv499+D+JJI1Dfz3jFbe/lg3WSwss0NHl2foQvBOeuU/rNeO4N/1+bDNv2zxsMo1yhaCMQZEmhDw3pC8KzQUdXDyUOp1ju7XNWyt+3a59vyc6p/6f11ph0LcbgUrbUtoxEEBAFBwFIE7IZo/EzG//LV/+KL6YPh5e1B3oE7KB0UiI8mfIvbodFoUKcyoilMoV3rBti5+yjt6J/DzAmvUfiRC9au34n55Jn4H3kIxkxZjE8/epHjsDBi3Ldo0aAmjpy9hAY1KuHllx5S5je314fPQf3qwVQQLg4c+NTv+Qfxx+rtWLr8bzxNXpOvflyLx3vcT2FYScqz0evRNqbwBSe8+e5snDh1AY92b4UHOjVH1cplcet2GEr4+2Hxj5swf+ka9H6wJZKcXVGWPAhNm9bEh+MXwJvy4xcjEvX2670wYOh0jH3vBYyd/APef/tJNGpYHecuXNd2L93cUSG4JOZ+uRynzl9H0zrVsXH3QUwd9TKefm0i+j/7IB7o0IyOv0o7/k4o5uUFcu2g57Oj0eeBVhTO5QNf8n48/FAr+JHXhYc8Yux8nL1wDR1aNaBd2Hi0b9cIm7fux95Dp3Hl6m30e7ITqlYqgy+//RNfzBpSYMYMz415ob70YnBzfYYQDUvfBuS4/ECA9RkcsmmrxmSDU99aO4xKJxA8DlUPxBTGyj/z+DjsUo1S+1PKMeolOpmzY6WQIFuBIfcRBAQBQUAQKBQI2BXR+G31Nnw5fRARDc8U8MZ8shC7KKSnWoXSiKJK0Y8/2g7nyfg+eOwc7eq/pvQF7FXgcKZxo1/Ey0NnIIAM7ytEVBrVq4ZJ/xuAIaO/QPvm9+ApMqbZM8FeiZETFqCUjzd5IJzxx8p/UbpUIMJjYjHw1Z5wpd3yDyZ9h2YNaxLRoPCncqXx7pDHyajXdtGZnKxY8x9WrdmOYycv4b1Bj6NXz/vV335Y+hemf/kbnRuiQqeqBJdBn5734eMpS/DhkKfw5nuzlLG/ZecRDCXCwa9/N+ddXDh/A++P/RrGpASUCQrAtI9fwdujv8LTvdugVTPq+8sT8PHIfhg3dTEmjumPqLAYjJ74LaIodKtylfL46L1n8eSrE9GwViV4eXqoULCBrz2KkuRt4fb+2AX4b/cx3FOrghKwPvNYRxwhsnaZSEbHNo0wbtpi9HmwNQ4eJ08RzUGSwkkpOGy6kNlw4foZ8RTepdfP0MmGHjKlfxeiYdOpkZuZIcDvI7GxmnbMFk2lvaVngx0abNjzl4sFbgS9kKCugeO+Kt2X8kwwadD0W/y868Qh7Xgse/49PV1pk0Rqf9hiLcg9BAFBQBAoTAjYDdH46ZfN+H3tf/hy2mB4ermnYMjGd+vWddGtY/OU11hX8deWvfhm9jtwox0+/n3rtoMY+fZT+GjqQvJ0vI6B73yGBnWrYdjgJzCc9B7RRCJmTHxdkYUL567jhUHT8OHQJ7GdjG8PElO/+FxXur4TibGLYfmKf7Fk5SYKcxqZck+doCRQAblTpy6hWtXyJB53xYTJi3Du6k18PmWQOnbBD2vxz/ZDmDv5rZTQqeu3QvH2yHn4isZ2gDwIb42Yizi6zvIFo/AxnV8pOAgfvNuXSE8S/t52CBOmLMJbLz+CYf/7GmXLlFC7mOcuXUe/Xh1xjTwnruQpmTjqBSSTofHHn9sxf/FqjH//Bbwz6gt8PXMIypUvZW4SqXENG/UleYiKY+ibj6f8berMZbh04yamfvwqZn2+HPO+XYEWDWth/hwOnSqYuGs2gsLCwlQf9doZQjQK01uK9IURYB1RXFyCKThRCyfKzzA+nWjo6DPhcKENEX4/M/dwJDGBYA8EEQeNXOg+XI1YmF/HmjosLyIa/JxKEwQEAUFAEHAsBOyGaPyyfCvpJn7CA22bgfTXaFS/mgr9GUMhR2cu3kKdasGIiTOgS+cmqEqGeb83p6Ee6S38KTRo9aY9+PCdvqhFxv/oKQvx7ex3sW/vCbz9/heYMu4VlKJd/RcGTkYN+nu1imXw966jCA4qgVnTBmLipEUUGuWPF1/slrIy/lj1LybO+hnd2jdTWZqKebsp7wDvsLPe4sWBU1CCdB21qpUnAft+dO3UFG8OeFSd/8OS9Zj77Uo82KYZKNEUKpQNRDsSgH9AIWBzPnmTMl75YAZpTD6Z+zP2bZiNK5duYhDpJxrVrYxKFUtj839H0JgI0vXrt+HnXwzP9unICaSwfddxLFvxD8aPep7CsL5DUCk/1KtZlY4/RESlFAa/0Qs9n/sIXVo1gg9h4kVpMfv0aouKdE1u7300H0eOnUerJrVIDJ6Ixg1qKEH99Zt3MJkwYlHr829MhpGyaS1bOLrAiAZnmmKiYU4uzAmHeZG+/DTsHOttQkabUwSMlJTBYKTsdjb2+GXUT3OnimX+h5yONuvj0+hHrHtpuZogIAgIAoJAIUfAbojGOcoutXnrPsoUlYQESrEaUrMS2txfH/t2n8Du/adUyAALL5s0rYUmjWrg9OnLyvMQQ4Xd2tzXAG1a1yMDNQJ7955E+/aN1a7e+g27SaPgo8TkV6/cxoo/tyntR52QKujerYXKbrVnzwkScXugVkglky7BCZcu3cCmrQcoy5VBGRIcf/z4E+0pNIDF3U44R6Fbf9K1boVFoSGFZ3V7oJm2m0edPHXqCv7+94AKT0hKTFYC7Pvvo3HsP4n7WtVXKWejomKxlgTsXTo3o4xW3ioUbOUf/1LGqWjUq1sFPXu0wkoaWz0iW5Url1FLjM9hfFq1qKfy0C7+eQNCKUtW1UrlST/CYVvJ+Jm8QvFEFPje7pSlpjMRoNJlAtX5O3cdw6FD5+gnxjcRIdUronhxH8TSGFu2rKOOOXvuqup/506U8apgHBpKn8E1NDIKmzIPneL+CtEo5O8+Rax75l6LONI5cRprR16DeigXv49KrY8itthlOIKAICAIWIiAfRANjg/mbfs0TYsuvnvHMDMLmGMEiI2orCxa7Yns8kHq4VB8W+1Dk+9JtSUyuIUKM+CYZqVbyKBxqAL3NsMsSKkX1O7JV+B+mq6T2Takup9239QsMxmNPxOs1PnabbJOwGkKojBdWmGh8LNwleXxMHMDjquBc9YpnWjo2abMReDmGo083lpOFwRyjACvV64IbksheI47aZMTdCE41xiSJggIAoKAIOCICNgH0WAxIlnC2UmPNTvYlPokjUGvvab+ns7QZ92DRg3SEgSNOJiK4FmQIlUzvjXDPSP6Y7647o7XNu+fJsDkgOnMd0M1BqJleuHjUmkC0xlnRajSEg71mxaEneU6NydXGR/IyHB/uZig7R+Z0NBQFf+emUeDeyREw/bzIndMRYCF0zExXD+jAB6QQjQRnGHai7wZjuzVKUTTIV0RBAQBQaBAELALomG+sc8VtTnd6tr123Hh0i31YR5C+gyuE1E6yF8Z0pxKdtWaHcrWvqd2FTRuXCMF3K1UV+LMhSukq/BCuzb1qVgfnUPtwoUb2PLPISIKXO3bCa1b3oMqVcqmnHf40FnsPXBaVdLmSr9UXlvdK4RS4Fal4wJJk6G3TZv348Ll65rBq1n4dF2qVk59Dy5bCu3aN8Tvf/yDO5SWt1TJ4ujYriGFaXmYRSOxx8WZsitFYdeek9i+8xhVPzfAm7JttaR+NWlYQ/3MVCM8PAZ/bdqrwonKli6lhTWZ2qHDF7B33zEl8mTtigdpSNZv3AsDZWxSH/78xRXTSTDajLQZFUnbwuL53RSOduT4+ZSq4YwHe054h9a/uDd6dG+tyIat48850xRnnDIv1JeRR8PcsBEjp0DeVxz6pvGkIzJQDQ1HJxoepANzc6P3vXwWwjv0YpPBCwKCgCBQyBGwC6KhW+DRUXH48ps/qA7FWlwPj1CpI8mUV8WgKlEmpbHvPEN1K5pR7YdT6NDnfRXqNPDZ7hhDaV/19vxrk7F8w3aUCfTHws+GKk0HNy5ON5aK07l5uJHgORED+3XFmBHPp5w37bMfMX7uMrhSJin2GiSTvoLtdDfK8HRP9fIY/tYT6NC2kTq+b/+JWPPPPjLanUnvwMSESUkS4g1J6HpvIyz97n3c22MIDh+7gKZ1q2IpZa8qRSSJCQEfRyPCgYNnMPqT77H9wAmqPs5GPiXapRu6E1noROlvPxj6NKpVK4cTxy/giVcm4CxVDm/b6B4sX/xRSp9nzP4FH81aQn1NxO/fjYG/pycee2U8wijDFpOfpAQO5aIfqdaGn6cXBr7wEN4iUfvo/32DWYtWk47DBYlUPZ31LLw5y5WOQ0gwv/3P6QUi0dAL9aWvBq6HTZkX6ROCUcjfeYpw9+LijPSs6CGQRXigWQyN6/d45lO1csdEVEYtCAgCgoB9ImAfRMNk1n464ydMm/+bKj7HiRLLU2rXRNo9vHIrnISXCQguWQLLvvkAUYY4dH5sBGV1csLrfbth9PBnUman/8Bp+H3jDkU0Fkx/m7wdIYiKiMUj/cbg6LkrcCWDmnwaKE+ejhULxyCIvSTUPpv9KyZ8uQxulJ++mIcHGfwuiDPGIyw2RnlA/MnDMH3sq3iABNzPv/Ip1vy3H170QVuWMlq5uXM6XiIaVNyvdaOamERZnNpR9fDDVJOiyT3VsJDqZJQkUbjeLl25hWeo5gX3x428IgG+xRBIxf5uUBrcCBJnx9N972tUG9/PexfXrofiKTr2HBGNNo3q4OfvPky5zqx5v+F/c35URGPZN6Pg7+WBvq9Pwp0oA4pTwb4g8qawaPXazVAYExPgRQUDf6DK6xsoNfDM7/8kouGG0lRvw6sYFfwjrpFAHoVKVPdj0bzhBSIGj46OVmJw87Apc5IhRMM+34SKUq85kQJXBE/RVxWlwVkwFt17wSFTTDakCQKCgCAgCDg2AnZCNIBTlEWqW99RiDEa4EmVsQf1exg9H7pXJYKfv2gtNlOdjOcf74Qn+7THibOUGelJ8mjQ3L7etztGDe+bhmgs37QD5SjUacG0IWhERGP9hr3o/+40RWDK+vnidlQMImlX8rMP+6NP77bq3FlzfsG4L8ijQYb/oGcfRrcuTRFBxfC+p+xOy6nyeEJyIloSafiNyMnzb0zBqr93o1wJf8wc8wrq31NZpYwl54aKWfYn473to8Nw+OQFNKlNRGP2MPJoUOE8k6xi/OQlmP7N7xR2kIzmdUMwctATqEAem5Onr2DstEU4cuYSZaxKwsThL6A91RB5bMB4RTTuJ6KxLBOi8QsRjeLk0XjyjUmUDSsSPdo0wbTxr1JxPgOmzFmGH1ZsRHI8MHpIXwrHisKUb5ajGOE8aeTz6NyuCZEqijknx4wzhUKUooKBtm5swISHh9+lz8hIBC7eDFvPjtxPFbijdxzO0sa1KRyppa3hkQx38vq6UwimNEFAEBAEBAFBwG6Ixvxv/sQH0xeq8KIX+nTAhFEv4c6dSPoKp3joeBJf0i49FdOrRHUwjp29iC5ENDiw6vW+D97t0SCiUSbAH9+SR4OJxuCRc/HD75tRumQAhr3YCzMX/o5zl2+hBxUB/HrmYI1okEdjPBEN3qWb8n5/PG4iILdvheFpMt73HTmnvA4/UpHAGV+uwMotuxBAqWl7UK2N0mSYJ1AVcBYx16xcQZGXNr2G4cgJjWj8QOeUVMa7FqbU7ckPsPfoWQT5F8fXUwejabMQ9TeOX1q9bideG/4ZYoloPNS2KQYPeBgvDZmOM1QUMCuPBhMNPyIaT1Ffb1Oa3weonsbYEc+qa361cC2+WbaOvEOJGE1FDSNJGzJlwQoidG7oRlXBq1epQKmDKe0tVSWvFlwWTzze3uYaDSYaLATnZh46JURD3sQKAwJcCM9AmaYS6PlVSSEcUJfAY2a9l5enmwjAC8OilD4IAoKAIFAIELAbojFl5hJM/mq5qno99cOX8Fjvdpj7xQrMWbgSniQ65MZ1NMa+8xyq16qADr2G8wY83nymOz4cZu7RmEqhUztRhkKaOEwokL4/1n88Tl+8ilZU9frXhR+h3+uf4s8tuyl8KhDf0zF161UlorEME774hXQSzpj8wYt4gjwnuvE/fPRX+PqX9fCj8Kl5497ETyu2YuWmXUrPERMbRwSD9BVkfrAI+4HWjcjrMEp5NI6eOI9GdZhoDCOioYVOnT97DY+9OoGIzk3UrRmMRXOGowzVutDF15cprKo7EZGr4ZHo0LQ2Rgx6EgPemZkh0ZhN1bzHzl6qQqc0j4YHEY1PEU4eG28vN/h6e6tMv6FR0dQ3I4WDueG76UOoivphzP5+JXlU3BBNnp2EBBKP0wiMCUa6Z338vmSMzTUaRvKosEeDSUZGoVO8q2oeOlUIni3pggMhwOls+f3H0b1pugA8+9zcDrQ4ZKiCgCAgCDgwAnZDNKZ99jMmffmrEi9/NLgvBjzfDRMoxGjiFz+pwnpuVCyPw4mmjuqPhlTVui15DFgk/tqTXTFq5HMpUzxg4HT8tpHF4H5YTAb+SSoE+Dp5NPjCfTq3xCt03UU/bcSC5RsUQRg7lO/1EGZS6NSEz38mzYQLPmWi0ZuJBpfkSMaLb1GoFBGLAB8fzJ/yFr5d+hdWbN6JYl6eqFWlPBn0nkq4Hk86iGZ1q2PEu33Rjvp3mIhG4zrVsYgqlZcwaTQiwqPR7dnROHnmMlU4L40fZr2LqlRhXE87e/zERTxMepIIIjAdm95DIvTHMWDoDJym0Kl2FDr143cfpIx16mc/KcySSNC9bMEH8Pcgj8abnyA8Jk6lxWV9BmeTYpG5L/1twDPdMPztxzGWKovPXboGHkSUQsgDE+jvS4L0RCQRUapfuwZGjWDillG9jvx7knR9RmZCcCEa+Ye9XDljBNi7yuSC9WH8fDt646J8nuTNkCYICAKCgCAgCOgI2A3R2EJpaZ8e9CkJvJNQo3wZLKCMURwqdY0qea9aux0zF6wioz8RU0hX0bBRNRJbj1D1JVrWr44Fs96Br583bly7g6dIDH3o1AWUDQzA10QKpn/1O9Zt2wd3IireqoItEZbkBETRTj4b6PVqVMIfS8Zi1uckBp9HGg0nF0x8rx+efrIjpZw14vc//8P7k75HREwMKpcrhbVLJmLQe7MpdGoHeURK4Ntpg1GfKpUnkWidi/25MPuhr3bk0Th08iIa166M72YMRVBpCq+i8CQWYPd/YzJWbN1D6WidMfC5h/H264+SoJyyYRkT8P7/vsZCCvPiMAXWn/Tt1ZZCtz7Fueu3EFKhHH766j2ULltChZMNGDRdjY1YAnk0PkAxdxKDvzkJNyKj0LhGFfR56OZjfxoAACAASURBVD4lUHd1SUaL5rVQs0ZFiq1204jGktUqdOrLiW+hE6XGTeLdWg4Kob470Zet09tyWlv2aqT3ZjDx0Otm6LvJjr6rLG9v+YgAEQoOk2KCkUAbEcpbyc+DQxMNbfBeXiQA5/zf0gQBQUAQEAQEARMCdkI0khEdbcTzr0/G1j0H6cPMBZXKllZicFf6kP9j9U6cvHSVjGYjpnzQH10pxe1DT4/C2eu3ydPhjHbN6qIJaTE2/70fuw+fgMGYSNmfauEjSofbd+AkCiWKJZLipDIvKYuBdvndXSjOmD40yY7Fj7OGY8++k/gfhSE5U7apBjUroWL5IKqDEYkd+08iLimeUtcmYshLPfDekKfx/KufYvW/e+Dv44vHqI/l6Fg2SriORmUSdT/crZXyuJw4dQVBgb6U4rYGCShdSDBuRIvGdVCavBtvjf6c+AGTABd0oHS29e+pip07j9L4j5BnJBklKRPVDxRWVb9uFTw5YALWc5YrIgn1iEB0at8YR4+ew/p/9iOWrhkcVBK/fTMSN2+G49mBU3GNxOCPd74Xs6cNTPMg6D6Kj4hofL6EPBok6OzZtQVq03hZv5FI9w0I8MGzfTqacLJNVhnWtnDYFDfdo5FV/QwhGvL+Zj0EtKeC3xY4xbTSKtF6ZKLv6HUydIzZ2+pBGyQsApcmCAgCgoAgIAiYI2AXRENVu6YP+/0HzuKd0V/iwMlzRAJ4V1FL7+LiTmwgnnblyXsxc/wbqFylDL7+djXGfbYEsZSlKoHSz3LYkhsZ8y50nWJe3qSleE2llx03+ye6lgsebtsED3ZuigRjEqWwdaYsVoewdO2/KpXsa890pSxVAVST4kfaUXdGPImiyXmiQo445MqTPmCf6H4fRhFx8aWCdn0HTKI6GnsVeYil86mjFKJERIL68mDrJli2cBRa9xxKWaQuE5Fg7QMX9EsiD0kCelA/viQvyDc/rMH0+b9T9qsYGiHdk0iKOwnRuVagHxUbHPnmk3jhmS5q/OvX78agMfNwi8Ku2Mg20j2ZoDhTrl4P0rR8SDqO/v26Yfv2w3h+MBENEtE/3qU1Pp85yLQWzLdjnVQdjTmL16o6GrHkGWFvBpOvBPJ+cHHE3etm2vQpMi/Up3s0dKKhh0zxd/3Lpp2TmxVpBJhQMLHg95pEjo/KwHPhiMLv1EknATht9nD4qhD8Iv0oyOAEAUFAEMgVAnZBNFLiEsiYvEJi6MXLNmIdVd8Oo6J9vKdevHgxdO3QAk/2aqOE09ySaffxz7U7seiXjThNAmtVx5qM+dpUyfuZJzqgZZM6mDBlEfYePkvCaHcMeb03WraokwLiwQNnMH7GUsSQcDqERNkhlctj1YZdWtiQyeuBZGdUqlQanahQX5cOTRUJ4fbxJz9gx95jitjwMSqbFBnq7BVoVj8EH4x4Bm+SgJvrZTgTIdD9AgkU6928cS0Me/sJVaF73V+78PNvW3GAqnQz2eKaGvUohW4/6n9zKjTIxrZu92z79zC++/EvHDh6RqWh5SJ/1SqXxuOPtEVP8qBwv48ePY+JU5bgdmQE2t1bD++8/aRJaWFeex1E0lZh+eptKoxMMx6S6D8n6j9VNi9fErMmD7Rp6FRcXBwiIyPThE3pIVP83ZxgiLGTq/cBOSkdApr3IoEK75kKbqY8pakHpk3r6rgQeni4qvpCjk24HHf+ZeSCgCAgCGSFgN0QDd7JJ1tdeRDYVR8TTYXreKedmit9yPn4UFG5DJqRU99SrQhubDN7UeYl1kEk0e4kaywUZ6DXPamYnXnjD804yiSj0jJxziXyPLDYXJEG7WrK9GBNgwsRjNRXQfoIo4rd1qx4Oi5lI5R2/6iytwd5CuJiyStCxoyy4/lAGiAb8+xNUTno1evkiSFdRjSLt9WlnIgUeSgSklHjYznLlR4vzruM/KU3vh9rN7Q0lC4q3CGz68STkaWN0XwLV6uG7umVMdYZXswKL2alz0jv0bDC7eQSDooAPxfstYinmjf8rEh4VHYLIVm993pm8j6S3dnyd0FAEBAEBIGij4B9EA2VqFbzJGg71rbRBuRs+k2x3Mp3opGEtE2P6SZKYiI3mY1DE1pndI2c9Sjfjtbj0/N5GvT5DgsLS1Ooz1yfIUQj32bZYS6sibvZg8EEw6FV3ZnOeUbeG7XpwBXAOcGFNEFAEBAEBAFBIAME7IRoFHrTO02yV0UpTP+kSEY1p4X6R3lnmEyYPB3qQ9yMmhRGmal5cJUtZ4OF4FyoTycXrNHQi/SZF+sTfYa8v+UUAfY6sleU11gSPZSOWmgvp7hpx1PCDPKsigA8d+jJWYKAICAIOAoCdkE0lJGbROFP/MUGuclgL1yTpNMDTboOFwovciKNA+2WagRD9Vz73/Sak8Y41B+TE6PoR9O57LkpdF4bHgC7Ykh34uJjM+hZnxEVFaXIRXohuJ7WVgr12Ww67P5GKjyKsqdx7YtECo/SmuzI52RiVeglhXiyN0Mp0BywCnpO8JJjBQFBQBBwZATsh2iE74BT6AYy2vmjTdM9FKbGFEEL66LvlJUKTqT/CHoK8A7RuYRGKBTR0AiGGkLcJSTfXggnQywZ8L4qbSz/x1m2ClujABMku5WEU/n+2hzkYwd14yWG6pPwl3lFcHOPhhTqy8dJKEKXTk1NS4kNKDxKjOOcTq4pNJS+cakM1ndxxjxuqaGgOb2mHC8ICAKCgCBQ1BGwC6KhPswSY+BEu/6Fo+l6DNWzFJG6HgulFBbRh4gYrUeyewBQsg+cPCoTyTAzzmOOI/nOX0DsHiT5dyCO0YY+wVmQXsgYlBngKmSKvDRwK2GTaWBjkIXgnP0nI2+GFOqzyTTY7U1YbsGkgrUXHB4l4u7cT2WqRoOy35EAPLNEErm/g5wpCAgCgoAgUBQRsBuiUZjAN6cCGe3qp2gsONTrDlUsD11LqslKQFA/IkvRSL65mOp+3AL82wKB3Sj1rGfK8AqjPqOgsGfjkIXgbOSYE43MPBoF1U+5b+FCgHfYE6hujpY9qnD1zd57o2Xuo5ApEYDb+1RK/wUBQUAQsAkCQjRyAbOWdCl9ZqjUrFJafBSnx6QAKGYi5IlJDv0LTmFrkORaHE7FH6Cqe020UCm+lPpXl1hzktvCmlkrF2Dl4RQu1McVwdPrM8yL9UmhvjwAXARPZYG3gQpWJpEOw5Q7ugiOsqCGxAJwrgBOOi1pgoAgIAgIAoKABQgI0bAApPSHpPU6pBIMLuthoF1UZyIhnF/eVe36scGjxTI7UfgXnKh2hbNWv0LpOjjbjZaiSjs2Tf6p/FRB5GLgNj6FtRnR0dHKm6Fnm9IL9ZlnnFLYagVJpDk4AlwzR0tRqxXKlGYdBHQBuJcHVwC3zjXlKoKAICAICAJFHwEhGrmc45iYeFwJjcNl+n70pgHXbsbAn2wbL083VA3yREg5P1QoSSEG9KnM0RvOKezEVFlcGcc6r0j5QaMfuickl32z59PMRboZFerTK4GnT21rz2OWvlsHAX7EYmIMpoKVKanerHNxh79KssoypQnAJcDT4ZeDACAICAKCgIUI2A/RUKlNzEdlhW01teFpuq6pvgW/4qSqgdMHaoqngWK+E5JxKyoeO0+GY/PFO/jvSgyiouPh4e6EFuWLo0OtANQN8kZwoBe9pnkwVEv5TDb7cKYfk1XolTnBMPdqWGFsFi6AnB6mVUDP34xTep+4fgZnC9L1GUwyzImGhE3ldPaK/vFcF8NoiNdWKXkSNQG4tLwgwBC6ujoposGpubX34cL7HpWXscq5goAgIAgIAtZFwC6IBhsLnLFJeQXYdtfLT+QWCzb0VapZvqb2wakUEnRhVkgommD6HL0ZZsCm02FYcegWNl4Mx9WYBIT4eaJt9QD0qumPptX94e+thUKZt2QiK2zoFNWWX+lB9eua6zP01Lbm2gzdo6GmSmI5iuoyy9G49LWj6TSoTgZ9l7WRIwgzPdjD3QVubpRxTpogIAgIAoKAIJADBOyEaFh7Ey0T179OOujPJ6/F4sfd17Ds5C0cuREHN/qgbVWuGF5pXAb3EbkI8vdIY8Q4TjCBSUdC4V35uampF+rTvRj6d/OQKSnUl4Mn3cEOZdLB3g3OPCVOjbxNPmvI2JvhwgU0pAkCgoAgIAgIAjlAwC6IBo/n0NVbOBMWrXQNWpRw7j/0NMdIEnkznBHPxbsoQ1SD0oGoWsIP56/HYPa2K1h46AauUqhUoIcrHgkpgecalEKb2v6k69YKBupVqvTADHaAHD12Aas376JjSIehe0ZyMBmF/dBECh+rF1IJnTs0VvhpM5E/jauBM9nQCYYuBk+f2pbvLrvW+TMH9njVVE+bRv35dyORDa6lodfRkAJzOZtZfs/19uKNlZydJ0cLAoKAICAICAJ2QzTGbtqPsccvgTMrKoVAHrcpk+gSBkqB2cTHEyMbVsV95crh5z038dmuqzgWFotAT1c8Ub0UXru/LOqU9yGDlz9lTca1smG4urBm5CabAq5++nkzXn5/Ftwp45Ta989jH1MzUSlzWtGr3Le8nc9hZgmUbvaFnu0x/dM3U8ac+/5kfibrMjitra7P0NPbMtbpNRpCNPJjBoreNRNpTbF3IyGBn2HH8T9aYyZ5b8XLU4iGNbCUawgCgoAg4GgI2A3R+GjzAYw5foE20TlkJ4dGs27w83ks8GBiQIZHr+AgzLqvHkLDkjH4j9NYfyEMlKEWj1YNwLv3V0HL6j5wMqWM18hE+voWaQXcv/72NwZ+9IUSTuaFEmjGM/VS9duZ/lOKEhPZ0L6pvyitidb4jmpoHNKUInBPjW5i8bl2QG6bE+0MG/FsjzaY9PGr+WqsmRfqyyh0ylwELt6M3M6nY57Hug0jEWaqBZlpS62C7ZgYpR01+Y7JQytEQ9aCICAICAKCQG4QsB+isYWIBoUmwZldGjkx43VPhBbMxF4Gog/44J4qGNa0Bn7cdQfDN5zG+SgjGpQshhGtq+Ch+l7Yd+c/7Li2BwPq9kcxT3/NsNZS2WSK86/LiWiMngcX8mjktbEwnQlFEoV1cYgXk5wkRXa4D0x7XBQBYTKivaaRG35N72oyXcOZ2Ah/5//4rLw0Y3yCiWi8kpfLZHuuwWBAZGRkStiUXjtD/y5EI1sI5YAsEFCVwzk7Fa3nPDsdHQBp82rg+ZUEwgFglCEKAoKAIOCQCBR9oqHCm3humWQkwYd+ntu8Fh6rWRGf/nUen2y7DCMZ4S/VKYsRHcojwnkfJh9YhFWX/0PtgCpY0XkufD1LKIKiG/SZrRSrEg3lfdGrhZu8FaxMIdKhXuU/J9HPqlMmb4vyWrDjQs91rxEypilaccC8rXFbEQ1dn2Ge1ja9NoN/F29G3ubTsc8m2k28m0OpWDTORf7M9xDEq5F2dXhSfSCthoY0QUAQEAQEAUHAcgSKPNHQgqzYNZAET/r+ecsQPFurCl7/9RTm7b6Kcr4e+KRjdfJiGDHn4Ff46swahCVQ0S86pUVgTfzccTZ8PAM0Q13hmnkNCWsSDWYFTiQkSSKPBH/XnClMGTS2YCQjqUyxZFQumYxtZ53h7kZkQ/3JmbwgmoRFU4qYPDpMUPLINGxFNFifwelt0xMN3aOhRilEw/KnXI7MEoFEIhnx5N1IJNKRJkRRcEtBwM3VGR4ed6fxFogEAUFAEBAEBIGsECjyREPb4neGCxGN8fUq442GNfHOitP4fO8NtCjti3mPhMDgugOjd8/GzoizZMC6wpVMdEOiEc1KMNH4jIhGoAo64mJVWe2iW5VomPQgSaQa8aMCgIn0e4yByASHQiU6oXFwEh5pfg0hFS/h8z8b45/Troin15kguRKhcCFSYiTDiVNTJtC5LpqKI09Pgy2IBgvAw8LClAcpK4+GHj6VpwHJyYKAGQIJpN9gwqEJxiWbmfni4PcR1mmwXkOaICAICAKCgCBgKQKFk2hkkBRmNGk0xh69RFvZtKum78yn2M2mDz/SM6i/cWVvVXnb5M0gw+HFymXwVcdGGPzbGczYcRm9Qkphds+q+OvGIozevwB34g1wd3FL0TgYkhPQTHk0ZiqioV1T/5DN+MM2t0SD9Ri6t0EpSUwFCnkMBqMzerW4geg4Z6zdXwJuHhTykeBEqXiT8cVbm1Cj/G28NecB/La7OIU2JCKR3BllA+LRuZYBS3f6KM+HM+HipIdcKe2HKSTrrmrrWS8bWxANo9GIiIgI5bEwF4KnD50SomHpIy7HZYtAakYFRcWZaCSwh4Njq0x+TEfOVKWFkSWR19QV7u6uWhip5LrNdlnJAYKAICAICAJqk76wySE1lpFiA5ts+v9tPoR5pw+ip98p3Od9BqU9LqKk+xmExlfC5bhKOBJXEX9EheB4fEnEMSlQmZfoi8IimvgVw4ouzbBsXxiGrj+DZ+uVxsddSmPxua8w5fCPMJLA3FV9mKYuCUNSPJoHhmAZeTSKUeiUJYZGbomGJrjQE9hqBCmJCIEXZa96ts01vPzgf7TT6oovVjfDon/KII4MoVK+SXioQTh9+Bux57wvtp/2JkKRTJmy4vBOz91oXPUy1uytgYm/NsK52+TlIH26zt9UKJbSmufMx2ELohEbG4vo6Og0JEMPmUpfDVyMnfx7C3P0WhP8tsiCcU6Jq2V/k518Z3qf8iKtBtcJkiYICAKCgCAgCFiCQOEjGnp17pTekyYi/g727/4EQfE/oaz3Oc3o11Isad9NdkBEfDksD22H6Tcfwh5DSbINEsBRxWs6NkRipAceWXIIT9Qri5kPlcX4gxMw78SfcHMl5YbykOgX025sS6LBNSpUqlryPCRzhinlcaD/SOxdOcCIJe9spR1WF/SZ2gbXwwkP2u1nUsERHsmJrvD0iKef+RdXJFH41MSnz+Phlkfw8eKW+G6bP3lqtOup6zLDoPN5h9I8Pa4liyW/iQYbd+zNYH2Gmxt5l8y8Gromw1ybIUTDklnL+TF6CBFXguYdbEduquCfkcKpKKyqsG3J2H5ekuHh7kbPZt6z6tm+73JHQUAQEAQEgYJAoNARDS2ox+TR4I2zsM1IvjgUToY9WshPEn/I0Yc+GedKM6H25bXQI86txM6BW3EVMPTym/gutAGG1CqHt+vUQNcFB1An0BfzH6+KaUcmYdbx5bTL70XHc8VgLcjKfNfSlkSDJ15LZ0sjoC8O2XBzpmS2NNby/okI9DUqYfe1CE9cC+dQqBTfhBq3RpM0zEiziRbVDbgS6oLiFGa15yIb7ExC+O8mEqNS5ua81octiIauz8gobIqJhU40hGTkz9sFG9YxsfEpxSY9iGhohqVj7+qbF/xz3IxUppoaXCU8f5afXFUQEAQEAUGgiCFQ6IiG7q1QRCJ0M3D2WdIkXGTr2hRbZMr9ZHJqmHLOatJppaNQPyDSWALf3RmGzs3fwPT1l3DkRjR+e6ERlpyZjbEHv6VsTrRTqy5Fxquyw01Vv00TbEuioYU7Jyt9RSJ5MRoEG7CXCAJpwFUfE1QUmBORCP6B09uyNFzzwDDnMOWVSiFffB0tNooIBeEWRzqPWkHJCDcAVyOAYu5UrYxIRyKTsxzow/ObaHChvtDQ0JSwqcw8GmrWJEY8X96KONWrwcBEg54/5fzicBn3rMrH5Es/CvqimekQWL/BzwEnLXDEcCrGhdeDK+9oSBMEBAFBQBAQBLJBoNARDd2jgehjSD7RDcnxZ1WRPraxk3SBt65nYJGzMri1/Vbd5ObXnJLJmPYIwsqI+fjw32AsfboWzsavwiv/TkQ0GVFuVPJbVyhodn6qIJt/vZtoZL+WcqvRYK8MG/2lvJPQuKIBL3bZgxkrG+HIJS+Ex1HvuEahkp1o/hsGg/YWlUdH03ab9Z00KQyJVlLDCR7Ep1qF3ES3hrcRFu2MdQeDsP1UgCk8K2emUn4Tjez0GeYejYxmw7H33LNfn9kdwfjFxhrvMqI1EbCjhsukX1VcJNPJpN/QC/7pHtHsELbnv+s7EpTBzsUJnkw+7Xk40ndBQBAQBAQBmyBQ6IiGsvkT45B8uh95NH4kIzsHO2dkAGiVtHnHOxlRxgA8/d8kPN3qMTStfgGP/DUEN4yR5BlQ9bOzbLYmGswPAryd8cnT+9G19WF8tfx+TPmjAqLjtZS2yvOQg1oYvBudqAhVMp677ybe67sFoRFeeG/B/Vh3yE+FZqXXpWS34vKLaOi7x3kt1CdEI7sZzPrviaRDiI2Lv+sgJngsAqbHxkTm83afonI26zbiCC/HyMKU9unypB0MV84wIU0QEAQEAUFAEMgCgUJJNBC+EUknulK3jRQxlT0pSBmfWSVtZxJA/3q6B7bGT8WYXoEYsGkI/rx5AF7OnhYtCJuGTlGPeJeUJN4Y0OECalaIxMFzxTF/U7BKWav0JxwOZdJjWDQADnuhc+LIsdMg2Ihn2lylVLmumLuuDOk8nE1ZqHJmmlubaJgbaPwzF+pLSEhIUz/DPOOUntI287CpnI3HIhwd6KA4g5Hwv5uCs/bHneL4WAgsLS0CnJnKYNRCzRynUY0b2gBir4Y0QUAQEAQEAUEgKwQKJdFIPv0yku98ZYrDz8EHuE406JS4eA+M2P8lBvbshXU3v8ZH+79T2ZpY48AhR9k1WxIN7gtrUtj7UIwMujsULlXCKwkRcZwlSpNbqERbJgF8dn3X/p5yEqXnTaS4chfKPkVeDhK/xxpYFK7HV2WPhX4/axMN83FwpinOOMUt94X6NLx0IqIRGR0Ly1Bz1KNY7BwXZ8zUYGYYvby0TGDS0iLAWamMlAbX0Rp7uVxy4nF2NIBkvIKAICAICAKFsI5GQiSSDjegLFOkzXBiwbaKGbJoqvSjnF2SsIq8GVeKT0PHpgY8uPY1VZBPK8dHMdYkcM1OBG1TomEqoJdEQnCiAizJ0DJEsRZDCba1TFs5yvxjEnqznyQxBT4Wm3PFbaYhlLmLyYhl0Cr884No6F4NvVBf+mxT5h4NRRmYbGUjBFepSMlwZsIimnGLHh3alU9QVbF1EXhG4UCuVNfF00PbxXaMcCHLsOOjOFMXJzPIbm1afsXCeaR5xi0WhHt6iJercM6U9EoQEAQEgcKBQOHzaEQeQtKpTkD8dbXrrqWtVSamZuCk/GQOoJZ3SQmgyThPTPTG92fGokvnVzDp4CgsvLAFbi4sXuT/VHLcbIWMttVoOCOeDOPK/sm4Gums6mNotT20pktNNfG3ZR4eJRvXADGNmLJXUShV3fJGHLvCxgFREMUzLGca+UE09DFykb6YmBhVP0MnG3rWqfQi8KyMuQQy9uLi2GCm7DhelB1HdlyzfadJIvIZq7wZGpHLqoYnG5aScehuohVPDy1n63Kkxm9FnuzVEC+XI027jFUQEAQEgRwhUOiIRnL4NuD0Q7Sxf4dMYc4MxZmlOOOUqhRBP5HhrCwi+mKDnH5N5N1/VUODCIRrMi7cqYiT3uvgGXwDT216BwaVm8oyA11Hz1ZEg0fkSX0O8klG/w5XsPlISRy65IEbRDiydbtkMdWq6jdl1iIfhtJ/+JM0pUzxRAx++BDm/FEHF0PdEBqTIWvL9Kr5STS4fgbvCOthUzrJSF+oL2uSoRl7emScO9V/cPSCc5a8G/C8Go3Zh/6oOi0qNp89RTl7nizphz0fw2QtjtYef3ekxjVWuNaKNEFAEBAEBAFBICMECh3RABGN5FPdiUyEkpFMla41cYIiGarWBZEKVUGCSQX/blbQOynBExFGbxyPfBClG36Gj4+NxLJLO+HpnHPRoq1Cp9h4Y03l4Acu4pUef+Ps1TIY+V1r/H3Sg4y63BstehVwhock9ShXLBkfPXEY3e/fg8277sHIHxrhfKgzXFTeXMtafhENrknARINbRoX6zIv0ZWbgJhGQWmpWXheaEcxpODnnv7TMEWDvBXszEim+zlLykFrET5A1R4A9aexRc6TGdVbYq+FseuYkpM6RZl/GKggIAoJA9ggUOqKRHHUETifaIynxBpuKWr0Hsre1zJomTwZpFoyJ7jgbWRMHb9XBlbggHEwKQn1fX9QPLI0a1Zviius19N40HHFIyLE3g29lK6Kh7hXvjI73ROO1zmdw8YYPxvxWiVLz0ujzsGnMn/tK3aLCYZLpHq7o3+4auje+gq3HSmH6qmC4uebMKMovosFCcM44lZk+Qw+dUksgg510HiNnTGJj2byxt8vbk6oY5wHH7B8h+z5CC/mhxZYDj19649K+EbBe7+MMpHOhLFSOttzYa8jeQyEZ1ltLciVBQBAQBIoKAoWPaJAYPPlIMxKDHyevhSlDFNeRUJmk/HAgtAHWXGuFtVcb4VJiBbQKDkKXKqXQurY/inuF43LEGdxIuIPvTvyMtVd2k/HKeoScewZsSTTYMCnrB6rc7YQACnG6E5OEaKNWmTk3LVWfoZ3NihQu5FvaJwG3o1wRWCwRt2KIrPHufw6gyS+iwdoM/jInGunT2urZjtITDSYZnF6UKzanb3wsawrYsyEtYwS4bgbXz8hpc6Mifh4OW8QvI7Q4dCrR4YgGkwvOPMXPGRNQaYKAICAICAKCgDkChY5oKMP41CsUOfWFEmA4U2G5GEMpbL7WAXPPd8TO0Bok8i2OfvVKoVc9f5T2j8bJyINYdX4Ldtw5iRvR13AtLgIJVE3cg7JW5Ta9vS2Jhuojx3aTYUzlBsn4p39TQsJ0KXjGMvhMl7N5Kly6BGe04vAivq5WV1yvLG4508gvohEZGUm76oZs62fwWNMTDSYZ8Sq1KOPEQmbW6qQaPCJezvwNLykpkbIladWtdciyE4PrV2MvmZeXR0rIjLytJiudiyOmueX140EF/NirIU0QEAQEAUFAECgUREOZtyajkHfctZ11LauSU9hG4ExXJCU4Y/P1dph6si9W36qKqn4eGNqiFJ5sWgrXDEew8sIG/Hp+M45F3SADXak5KNzIlb5yKv2+e1HYSgyujZozQBHJCQjj2AAAIABJREFUIDyYb5TwdiKPA+0U8h85FS8TA1X1nPUqli5gXTqfpCqE+3g4kRHEIWEk6OVwtJSMVBZfMF/S2+r6DN4Zzax+hnnthlQSkawIhkGJmHUydjc2svOe0XrR5lxpClSKM0vXVNrj0qc3dfS6JZqoPsG0HnOHqb2exRsYTDxzuZTsddjSb0FAEBAEBIFsEChgj4aeXFVRDWVyKzVGYiyu7huBqbv8MetSR5R0d8erjUuhf8vyCMMxfH7oe6y+sgfX48Noh55E0yY9gnka3LzOvC09GtxXpgWckr6ElxP6dzqLGX9WQRxVaTZSCBWTgiSmHSTctiTUSeGg0pTS8URUihFAne+Jwa0oF+y94I5og4aOqdi4xVDlh0eDK4GzPkPPMmUeMsWvpReC63HgHAuvpRPN2rThsCmuYCwGUNppZoLHtR/y1sirQdhK0TYNRUvXZN4wL7xns1fDzVW8GoV3hqRngoAgIAjYHoECJRravip7IsigJKNYi99wwl+HQzH0zzM4fMeI3iEBGNWuHKqXc8K8Q1/hixPLcZlCo9xcKfaeC9mlhMlYvjNvCcy2JBo8atYxVynhjJEPn0TbZnvw88aWmLG6IqW5pT+SRoU9GpoXwpLem/b4KUOXCxUv7Ns8Gm/23I7IWG9M+LEx1hwh45BDszJ3BGR4k/wgGnFxcYiKisowra1ONLgz5oX6OA0uC2/TFnjXgUlPKZLh7S0hPuknVCvQl7NkABktCk5360EMWav74th0jgtFcnV1x8TBpNUQUm/ZG7QcJQgIAoKAgyBQoEQjxWo22Si0uY0Ff1/Ce5svwJ2qOk9qXxGPNw2iWggumL7rU4w5vIgIhiclvXWh3fhEMr650rcyQ1UYljXtHFsTDQ4Z41Cxjx47jEdanMOs1U0wd10ZeLhq5QWVIZfWss56iTIk9BVvdEGLqjGY+MwO3Awvhre/bYxrRF5c6X6s3WTdhqUtP4hGREQEeW2MGeozMirUx8JlzjClVbBOLS6XlbZA23V3bCPYfI55yjmlrbVqPvDz6U7icEdviVz4MJbdhY651vg9yoMqx0uRTEd/EmT8goAgIAikIlAIiIbGMpIpjmfKuvMYsek8ulTyw8Ru1VCvom9KT8dtG4UpJ1dRcTt3lUZR0yxoxrSTUlPzday3q2pLoqEFjiVT9XIn1CqdgAjKPuXrkYgjV90Ut9BqgOWskjdFxqgsMLxnXTHAiGKUgtKNhPWXwp0RGk2eDpMo3FIPCfcgP4hGWFioSkvrSiEXGYVP6Z4M/p5IgzJSuBRFTaXJyJWdgFnqPqR9y2MdgTGeM01ZTjIze9PUQ9kEY064AApHi3NYosFrgUmnhztn+pMmCAgCgoAgIAiwjc6fDvneMglrMaW7SSZLeuKac5i87TJealQWox+ojGLeHOtLu/mmnetx2z7CFAqbcnPx0ATjdK6iFXrolIoqon9UAYnUIaX71eKRMtFoEVgTv3aahWKeJZRRZqJE9LOq6nFX+3X53xg4eh5cchynnBrDpGdp5axQLpxxK8EJNYO4EJgTzt+mlKJupkrpZlFUWoIqxbjIaAeKebigvF8Sjt8kcTyFXTEb00pMUHgDH5bLDVdrEw2un3H7NlWAJ/E+C8E1okH14F1c1JcTZQ7jv3Hj3fdEYhi5WaypomXrEVGLF5IND9Qf5awK76VWAc9h3JwF4+D548xDLAw2D3Wz4NQic0h0TJx6z8r/lrq5wtsUzrRz4MKaJnp++Jlh7wLrcDici99fmQRp6yP7ZyA74p7V2Pi9xZO8GroHUWpr5P9KkDsIAoKAIFCYEbAR0dAgyOhDh8MNJq89j2n/XsZHHSrhlfvLw4mtYSYSbBSbBOJTdnyC2Wf+gLuTO8jmJo9Gxian/iGZ8nGq2d8pLfuPWe1QIxGNJv418W37T6noW4D6fNYcJ5lXUM490bh7iSTRzYp5JKFpxSQ8eu8JGBNc8cf2qth5wQWxJBJnZLg7Lkwu+Ady7/CrISWT0LH+bTSvEY6VO8ph6ylPXAsn44+rjOfGSjfrmrWJRlRUNCIjo1I8GbrwW4mLlbGkhUdpTdPv5KaxZ4fDp3JLsHJzz4I/J+1KZ6OTU68msDvIhGNeDMrMx6c9H+Zzx7hrX6mvq7C4lKnV1nLGzdIntuAR5x7EUOgUG/X52fR5YzLBnkAWYJtnZsvo3kzU+f2XQyUTaTcjkVIbc9NIkY6xPgu5f6Pge7gR2eS00tIEAUFAEBAEBAGbEg3tgy2toT530wV8svkSZvWshYcaBqoPPS2UiBPWMqFgoxMIi7uByPhIlQJWJa9lTQPt1vFOngqroa189QFMn/LOvBtOP3NGI866xDt6erEADr+xxFzlXri7eKKsbzAVu9MyqWg+jcxT51qTaGg3dEaHOlH4asivRDRc8OKUR/DPCW8aExmMRCwqE/+pHxyL3/Z6w82d8KLXyvo6YdbL/6FF4+OYtbQTpv8ZDAPhRKoWzeuRh2ZtohEeHkGF+mJTvBk60VBGkzJKtblNyUaWy77zJbw8uaBYxp6oXF620J7GHJwzjrFxyUYvr3l+PjQHYt7WgPmgc0ZUMt8YSCUgnM1ZJ5fa+4TybKl9h8wJfmGaiJhY62lfshoXL2UOV2N8MvJSWIKX8hLS2mASqq0VjYxoLXfrRL1D0qneXkzsc3eNwjSf0hdBQBAQBASBvCFgc6Jh3t1V+29iwobzGEd6jDaUXUozrvUAJbaK9LS3Tji47wD2792L1vffh8sXLuLc+XNo27499u7Zg8uXL6N79+44fvIEGjdugg3r1+PSpYt4/sWXcPLUadSuXQsRZNRyqE7lqpVzhliaDdWsd1etTTTYSKxaMgEvdb5AAmgXfPVXRVyLcCHPSiLahRjxQoczCA66iflrmuDXnT6Io01K5lRvdrqJAO9Y7D5TEr8f9IYHhWDllWQwaNYkGmzUhIaGkhA8PkUIrou/Fclga0WFzTHZyL3hoxvD7mSUFcWCYmqXWoXF8C61ZjDyaxrZUA+UyWjM+251Vg9OzkhH1o+g3m+dgHh5amF19tByW2nd0rFplbi1iveZYWKKSLX0khqJo6PZ28HnasRUW1PaOtLWlKXEgY9lEsTPnDRBQBAQBAQBx0agwIjGyatRePfXU3ivSxW0rF5cGUTax53pXzYy+TUVPuWECeM+xi+/LEPlShXh4uGB1q3uU0dv3LgRrVq1xp3bt3HpymW0bNkSf2/egrLly6mdutCwMNSoVh316talsIZYPPHUUzmccS39rpJ/ZGPvWpVoqG1c1lskU90L9qI4wds9EVFGNiydUaqYExYM2oKa5aLx6pz7sfaQNxnStMtJIVLuZKTfjnVBgGcSouNNUnN1vbzFdFiTaDDpu3nzdooeI703QzeiNOPGGkZmsjLOONTEXhsbgtrOMxMKTbeiGYOW7EKzoUhZ2tLol1KzdhVWTLi/nkQ03EjDYw8tjpMV6EKrfOgwhwF6sncuS29B6oZIdgQh479r64mXCm9ccAV5Jh762tOHldG5pjMpayCJwul5y+7++QCRXFIQEAQEAUGgECFgQ6Jh0giQ3RhnTMLklWfQuV5JtKiheTKUAWSy5DNyuE+aMAErV61ErRo1VGrOli3vxY7tO1GvQT28M+xd7PhvOyZP+RQ+xbxxb4vW6PVYb7w1cCDtmMfh9Jkz6P3Io6hbrx569up9F/wZfmDmYAdPv6BViYa6qMkQNAOEAkkQT19BxRLQsGKs2oW8FumJgxddKcRL64kmoNd2J1O9AbmPu9bHZ02iwSltmWgoETiLv03F+bjDOulQCOSZaOihV9qOLMePs9Gaxk6zxE4vgIeWCQVn5GIdE//MxFPfdS6qUSkqi7NpvfNzyUJ+1tfYS9MyeuW9Psnd49WwcHdjT0bBhCTpIXlqPVI4piK8XN/HjLzq/ZaUx/ayYqWfgoAgIAjkLwI2IRpaBIdGJHhnfu2+WyrXeod6pMngHVllNWkfnpl9hH4yYTymTJuKD94bgd0UQtX1wa5YuWIleTNaoVat2liz+k/l0WBDpUuXB9DjkZ54/dVXULZsORiMBvz377/4cNRoPNq7T64QtWRnzvpE4+6uql1pVq8QbgmJrLxwIoJBPhct9RQ1xpM8IBl8+Odq4GYnWZNoREREUqG+6BSiwTu0imDwVzoxsXU8GmoRqtGwocaeDVciOAVltGU3F1z1nCtN5zZWPrvrF9a/67SQ50rt3lMGo8I6RxlhyHPGxSStQQXMw9FcXZ0oHKnwJTRI42Hj93IiIayb08MULQ23KqzrUfolCAgCgoAgkDcEbEI0VBeVN5+zngC3IxIR4MOGnm760W6zFiOVqWE1fvzH+OnHH1GlShVlIPZ74QUcPHgA506fQTUKjdq4ZTORirIUJlUNFy9eQs2Qmjh77hzK0WudOnfBwDdex+tvvIm+zzyrdcfksUhDIDIIQVEBXRZuH+c/0UgNJWO8uFK4llFLe90EsSJzefdf3L2wrEk0bt68pUJM9PoZKVXA02Um0nphjdCptOPR550JL/eBM11ZOM15e+IsOJv7phENopGFpVMW9Nsah+hBP0yc7Y1k8Ph5TbNOw3rTpmVxYk+G9a5pjZnK/hqWbM5kfxU5QhAQBAQBQcCeEbAd0TDlbNLTsprMY4Wdnn5W12NkBOj69etw+9ZNtQseTwLimzevo3u37vh769+4fO0K2pEw/Pq1GxRS1QIrlv+Gmzdu4o23BhHpuIgW9NqGvzYgKKg0GjVulO18pUY4Z3tomgPyn2hoShY2vLk8Bv+jwqRUji4mRFra37wpMTIfs/WIRjJu3bpDYUGUDUvVy6DxKAG45s1Iq8/IH6KRfpR8Tw5N4VShBWXQmRtmHDLFFdB5x9iRyAYva85ubI8kQxENrlxPRMNazYMK4Lmpquu5fVeyVk/kOoKAICAICAKCQM4RsBHRMO2vq114rZNOSpjMv5tE32n0BBkPJCIinMjEdeXBuHnjBvwDAuhDPQ5eXp6qmJsrqaHjDQZcI+IRULIUfIv54OrVa+piniQgD6DjXehD+wx5QTwoJKNCcDCuXrmKEiVLEHkxIjIiQglmAwID6T50HvW1bLlyKrzHkt25Zb9uwWsfzMlFwb6cTpzmAVJYKpbGBQw1Lwb/qyUAtj7dYKLx/MNtMWXi6zntcJrjWZ/B9TPYiGarnvUZOsEwD51KPcn6Hg3zDpnPLZMM3cuhUifnaaR5O5nJhoHIBsfEOwrZYPzNC77lDUHbn83kmT0aeW2MA2dusrfkBZmLywvyScrrbMj5goAgIAgIArlFwEZEI7vuZa/GvXHjOka89x6io6LQuUsXbNv2H15//TVs2rABXbp2xY9LluCZ557Hjh078OcfK1GsuC/ua3EvFv+4FI0aNSLPxgWMGDESF+j7ooU/KPLwXL/n8M03CzDs3eE4sG8fNmz4Czdu3kD9hg1w4MAB3HtvKwx9513aUbSs+NTu3SewcMlaFgGYcv/rYuzU3UgVIqZ0FCqnlokkqG8mmqAFCvHf1F+ZiHGGIUUoNAKhJZDibFKs1zA/lygG1dJIUqn1+e+mmiTqZ42YOHFdEiYjKWFXdDz97GxigEpEnsF08e0TKPVM6xZ18fhj7dUYchvSZCAyGEXzqMWgm3kwTILw1JS2+uBsbaRo88IEiMNWuNpy1ll+slvfuf87G65MzBJpXrVFopGOjAS4ub9LwZ6pj8dew6XM0ePUsOzRyItEip9B3ghhwls0mnhjisY8yigEAUFAEMg5AoWEaGTf8cmffoLT5IkYN26cSln7/siRGPfxOKwlEXjte+ri3XeH4o03B1JthjD4eHvh1u1bWLXyD7h5eRCRGIapU6ZiwvjxmPHZTPR57DHlAflh4fcUwnMbs2bNJsLyF7Zv347rRGgio6NRokQgxk+YiPr1G2bfOXVE9mTJwgvZwWG5Jxk8uMjISNqpNyiyp2XW4m8a4dCEvxy+pONZ0MYWi1tNouQCiqniFLYGAxVpJNKhqJcZ0SgqpEN5Mii7lEsBZVSy1kPHXrrYOIMi0DlpOnHk9c9pYYsOycgJCnKsICAICAKCQFFDwG6IxugP3qcQp5J4of9LWLPqTyxasgiTJk3Cnyv+gLunB+bP/wpNmzVHjZohCPT3V8bY3DmzkUhWbKeOnVRhv4+JpMyYMR3vDh+ujIEhgwZRBVtPzJkzF6tWrcJO8oZcunIF91FRwPVU9O+ZZ5/FG28MTJnzrMOn9HSy5gaGbizrO3pOZGTH4MzF6yhOaXgrBQfh3MVrCKPXKpUrrYzrC1dvKa9FSf/ilC2LdkY5fCsoELfuRMLfz5OMc3ecp/OrVy1LVbUNuBMaQYL3krhM55UtHUjXu65CbapXLoPzl25hwQ/rUK9ORTzVpwPuhEXi/OXr8HBzR0jV8rh6M1Rlp+Lzj544T9XHE1GxXEkEBnBdk3RNV5prpm6unwNOiRlGRJG/M9FgjQaHCKmrpmSc0nUSmhenYJppjISPKpBGRnAB8QyT98KJ1oORxMZp/U32TTSYZJIXjoB19+BaGfZb40Rfo5x+OJaqg2fn0bh73jglNVewt5/ihAXzXMpdBQFBQBAQBOwJAbshGrNmzsDx48fxdN++mD5tOnku7lBY0zvYsnkTCcNvkSHoSWFRFykrVWVUqVSZDO8ruHDhAnksbmHy5Ml4e/Bg5QX56ssv0fuxx3GDNB4cLnXy5EkMJ+KxhbJWnaMsVR06dUZ7Epa/SVmqPvtsFirStTh0St9xzCxWPiUMyky0yUZU6vFEH8igfnfUFzhw6BT8/IqjU6v6+P2vHSo8p2RxP5QJ8sPafw6gZYPqqBZcDis270Qi5eR/qnd77Dt6Ft3bNEZoeDTeHf8NNv8ykeqDXMPIid9gypiXMXv+72hWNwQbtu1XtRZe7dcN8xatgSfZpU/0aoN+zzyIrxetxZwvlxMR88NLT3XBtz+tR3F/H8yb/BY69BqOUhRuViukIiaPfRmuSoBq3lLDH1RAlskLkdPFroooUkVwxoVJBpMNJhrc59T6GXoGKNsTDd0A1EklG78qfMq0026JVienmGR1fPr7GYyJqsK9ViMl94TPmn3M7bV4DBwuVZR28HnFMtFQ+iMLm14vxJ00Zvbu0bFwyHKYICAICAKCgIMgYDdE4/btm/j4f+Motj8SLZq3JOM0EX9RuFO3bt3IWHHBk089gRnTP8P169fogz5WCb979OiBuXPnoFr1akRGbqpCbazX2Lx5szLU3h02DH+tW49NRFZ69e6tCEs1So/btGkTDBs2HCEhIRg06C14e3tbIAbXDfHU7+mNwX17T2LYuK/xzbTBKF+hJN4aOQ/lSgRg2ODH8OjTY+FMWY8iYmLRumEtlClZHL/8tV0V8/YkUWh4TAyGvtQLG7cdwMGj59C9YzPcU6siBo+Zj3r0PTomDuFhBrz9cg/06XU/omKM6PX8GJQjHHr3aI2HH26Nr0k/sm7tLhTzpfEkJCD0diQi42Lx4TvP4n8zF6P5PdVx+sJVfDXtbfj4FcuAaPBLmnGbW4Ob9QYRJLpnkqF/aVWuiZSZPBpKi6JuY3uioY2Ps2FpxdHYm6EUMwVg2GeGMReEM7K3qwD6ZO33RSYZbnqlSWtfvACux3MSy9nCTF66rLqgtFZ0PK81T/Lo2DtxLAC45ZaCgCAgCAgChRwBuyAauunO5CKG9BO+fn7KBuWdcT/yBLDBmpMWER4Bdyp+5UlhU2zMsa4jgMOt9PjwXGgXU05R1h99sehaCatZhq2169fu4MW3p6Nz6wYUKuKOw+SliIyKw4OdmmHB4nXkafCGczEPPPdYR5w/eQXfLvuLwph80fH+BphJHovHu7TCxl2H1c6/X3Ef9OrQFFsPnIQvjWPvgVMoXyoAFSsEUVhVOYTUDMbYaUvgRjurT/RpjwEvdMf8xasxa+5vePLRDjh7/ir2HDpJepQ4PNWzHVZs2IWIsAi80a873npDq56eKgvnrFY8Lj3Jpp7hKieoa8eyCJwzhbGXiMehh06xR0Mr1KeTDB012+7aqxh5InZs/KW2wqe/SVCF4dKSjdySv5zPYs7PYKOaCaVGILVMc1w9WkvdWrRabByJ94loZJ2BSSOw7DFzp/Vm586pojWBMhpBQBAQBAQBqyFgF0RDjfbGEiB8FW3/udNuPBssvBVIWZeIfGimKKdU4s9uzSg0D1xI2SnUX9TLaJPlo9Lr8u9KaGuiCyqrkxEo1ghO5YdYBLZGKciYUva4no7UZJnrV6Zft2w5gKUrt6BS+VJ48uH2WLxiE85euo4H2jSBO/Ulnsb1SLdWOHDwDFas+4+8KV50XFssXb6V9vkTEBEZhxqkzzh6+gqqB5dGkpsz7m0QgmV//IsHOzTBkt83IYYM0Fee7oqf1v6LOzfC0br5PXj8kTbY+M9+3LhyG0881gFTZv8EHwo348rioUy8yPCvUj4IEWQk9Xu8g/KumO+Yp6VMpkLvOeAAutHF3gwO/Unr0Ug2pXDVq4Kb5jMPWhCLJk0tF63+CK8RrTCa/Ri+Wq0NAxnwWny/vTR+dnm9Md5FsenFFtUqzjRDGBfic1UVtMWTURRXgYxJEBAEBAFBQH0OkqFleTBxAWKWdO4DON2aRMSARbnsMci4M/qHttqNz+KYbIedFAv494BTjeUWjTpFt2AiPOZOES6mZ2lFhoycKemN/LQdyvluO8eQ8y5q2l17i4apkTiVLpdXT8o/Fp3MHqnw8HB1rE40eL64mrKedUrtdqdc1xbWs2bwKR2GPVnrJsRZ+G8wJKhQQvYQZbuuLZqp/DiI51Xb5VeEjvQItpjd/BhJdtc0GBOITCdmcpjJk0EYsOdMmiAgCAgCgoAgUJQRsAuioYxvAxXQS4qi8H36oCZ9gebBMJkqOlfi3znkRXMraESD4zX4HNJxUE5bbS7VBVPPVb+yV0PffWQRNx/k4kNK1fIWzr9GEfYfOk3x2YkUiuWL/YfPkjHhhk7tGuHvnUfgQ9mert4Kw/1Ui2LH/pPw9/aEkfoXUqU8/ti4nbQYnuSVaKqOrVujIq5ev42AUn6UIaoCCeEv4u9dxyjkygU+VHywRrWy8PMphvOUbYpDtA6QbqNquSAKw2qODVv24tjZi2hcuwbKlA7Apv8OKIfNA/c3wuEz57Fg4ToEBfih2wMtcP7KTQSXKakKg5UrG0A4uCD0ZhjCSPNRrxYVNLxJRQxpPJdvhOL6nTDUqlwB7e6vnxZDCxHSCvVFqh1cPeNUEnWM0eamVQRnr4ZOt/LXFOUUomz0aoQr54TNwmHn82EspAeRjXhVaT0vGcHyuaMKY8abn4mi3LiwpZFE++mbLn7XvDkFlU2tKCMvYxMEBAFBQBAobAjYB9Fg3kA256FDh0jwHIbW992ncOTdXI6p183RBCIg0aQ58PXzwcGDB1UkeP36dem1GJw6fRb169XJNEyBjbTo6Fi1u+1FtTdy3jTj+JNZPyM6NBI9H2yNcVN/QBSFIi1fPAZvvDcLgZSadtW/+/B2/0exZsseBJNQOyLegJKUTvYa6TeiSQjevGkIfie9RK3KZZEUl4iODzTFM7074LO5v5BmYyN6dWyJk1duoFaVMqTFKI91/+xThtuNi7cRSSFJ9zWpha3/HUKjetWI6JyjcKhSOHrxMop7eaFJsxAlJHemqLDG9PeVG/5DxbKl0KF1I/xB2a+MhEGre+vg2MHTOH35NurXpoxbXm4whsdiz8nzuKdSBfTo2hI9Hm5lMsxzRgRYpM8aDZ1ksFeDtQbsH9F0Nnw9bedb/znn85D1Gbyjrgm9uepy5sZeYdY76CPUw74YKyYbTOTYO1QYReLcJy6botIEM403aXKsPb+F4XrxNAdM/MybGq9J/1MU0vgWBpylD4KAICAICAKFHwG7IBo6jOM+/h/27t6NwUOGqFCRLVu2onKVysobweLi8+fO4/ixI6hQoQI5MhJRu849eOrpZzBtymQcPXJEZZx6pFdvldp2+3/bKK2mpyIefOwJSp3LRnCt2rURGFiCDDc2Fozo3buPEpxn13TTeOrnvyGc6lN89P7zdI8j+PDT77Bi8f8w6MMv4Eu79TuOnKGCgh4Ij4xF28a1sPfkBdJDAN/OHIZjJy5g3IwliDVS5eyIWMRQiNPYkc+hz0P3Ye4Xv+OrpWvQulFt3A6PROO6lAKXyMb6fw/Ag4y3s2evUZEvwNfHmzwlPpgy8RW8PHA61eW4Bm9fH3iScX1v81rYfeAcrpMXo35IZRw4dR7urm5o27we9h49ScUKw3CHxPat64Xg7DWqx2FMxjUSyndpWQ87SDNS3M8Dj3RpjX7PdTVL4psdMql/57Ap1mcwmXOmQbPxxWlA9WxTmkdDb9bb8dXmWNNiaBl+KGwnDUeyV29GCuVQxIxHYSQDN57Im15f3vLZyd8jea49PTnDVNHUZWjoaeuI4Y+jDYZU75K29lStkBwmrsjfWZGrCwKCgCAgCAgC+YuA3RCNG9evY+jQISpF7dXLV1CDUtaeOHECwRWD1cf7ESIS/V54iQrz7cKVy5dUiE6Le+/Dyy+/jHfeIUE3hU0dp5oZ02fMwtnTpzGP0t4GBgaS98JLpcMNDg6mDFARKi0utytXrqJmzZp49rkXyBPQVDMjstiF1XUUU+b9guW//Y0Bzz2oQpMGfzBPGbbXbkXgQco2tX7HQXTv0AxTiTh0aXEP7pBHo1RgcVy+cF0VEWzetLYKq+rcvC6mLliBMSP64elH22L2vN8w+/uVuL9xHfhQsb9jpy6qXflmTUJwg4jHrv+OIbhCKSrM155qZfyORvWr4vDxC6hSoQwOnD6PAX27ok/P+/FY//EIp+J/DepUxf7j58jwcUanextix4Hj6NmDCM2ClWhYvSIu3LiN5596AKMn/4Durevj332U3crPG326tsZLL3ZTGak0W90yrwZjZ16PWZccAAAOeElEQVSoj1MSsxdJaWpUtinzjFN8XesRDf0R4nt4kbGr18TI30erIK7OGggq7EcEOcGC9Kq27CFPszd5xzirWNFu2pZDbFw8zQExDo7ApGfMg0iGSxoiXbRRkNEJAoKAICAICALKSrQXMTgThytUtbt06SBs3/4fyS6cTSQhTtVgKE6VtIODKyKMUt5evnKJjC0D6RPKoVnzZli/bp0Kk4kkj0XTps3x/XffYe26tRhAJMTX11d5Q3zoO6fLLV26NELvhKJUqVJUtM4NZcqUUYREb9mFfBw6dg7bdh9HaUpL+xARjTNnr2Lj9kMU6lQBtWtWwL7DZ9CSPBlbdxxGEBXOM5I3pXrl8lizcQd5JrzwQNtG2LnvFIUtVcJ+8n5Upgrf1SuXo8KCF/Hv3hOq5kAD8kacunCNUtPGKt3FqUtX4O3qiau3Q9Gifk0cPH4eR89cIo1GVZSgsKwrN+/gvpZ11BD+3LRTpdkNpOJ8bkSArpIeoyKlxXWmndbatSoRxrcQTzUaIqjqePNGNbCP+uBLnp/L5KW5RZXFQyqVRet76zLtsphk8H3ZA8VEQ09pq71mKtJHBpguZNbE/NYzRs3ni3UoXK+gqDcmcGzoFqbGNjaHJFpGSwtTzy3riyYT07PNsTSMMqkx0aABu9KzJZmlLMNRjhIEBAFBQBAoWgjYDdGwJuxMWphUlCtXTukFLGnZVQZXZkY6j4cWK3/31bMmK5oBb27GZ0duMu9/atot/ol9EFmZ8JZTh5wXsGOvUTSFZWnVwDVvBu++q2rgpkJ9qcaY9YiGjo0K3eHicEU0par5GuB1xzU2NHF44WhFnWikxV977oRcFI61J70QBAQBQUAQKDgE7I5o6EZ3ZsZ3Tl7/f3vnotymDkXRpEnTNvf/f7QzzctJfM+WOEaWhRE22BgWM540QQhpCXe0Oa9S29q/FeRDEAjx8C17kgUozXRleZZiQb/YdNuk6w1h7fcxC5PHQ/vPnWjZqQEvp6fEuXHjH1TNLgNXlCtKrBuH04gOZdTaPtjtdWPd2zb7zfmYttZSpLpbVFBJTbtmViEFrPWxVWG9Ac+tF+qTsJP7jN74BpGx5zoVg8Fr3bEG3D40lfvKsmMEWiLvZpWKKVaHrNJQokPab+/+s9gkryvBJnwIO9pCAAIQgAAEbpPAzQmNFHOVKEhe0++sEs0WfOzNTqylYdt7EwvxaDfjae2JGN3gNcMzO0LjgmHdhOw8OhJtEQTDLqtQa7Bo2jWuG1EbRGtKI2RCX01HGl20GYSTzV60HYfPQ/dqpVIcTbxlWu+87sGX25RcSWJ2qVgMMGQMU2xG47se12M6ofH7t2WaCvevt93UzW5+rWItB6VzTlP3XnOc2xAfE9efAwIQgAAEIACBNRC4aaGxhgVawhyVdjgt1BcrWcttKgaCe7apY/EZrag8TSRIw/yx7FzLDQTff1LkOqXUwfOxaFjWJStQp0rYHBCAAAQgAAEIrIMAQmMd63zVWaq+w9+/f5u32bLIRJcpBaDHbFNN/qq9QPBonZEI+WGWlSBGlKbW4g5kGfmWJcaOIfEr/z2rqvxcXImmWxJJsTcLBp9TjIZmqyJ1Sy/WN92q0jMEIAABCEDg9gggNG5vzW5uxC8vL3f6yG0mxmY0AiOJ0VDsRxAW9lE7pQQN4RuhIOO+OJC4eLfKy3INSkWKu8algNqYgLsQI7CGQxxerY6DJWOb1fHjwdIL/5LYO80qNavJMBgIQAACEIAABHoJIDR6EdHgXAIen+GRIXJfktiIqW71sX9LXIQ0t7nFoWtTur372HxbNWzFIbTRI11j1b1Ux2ENh4TGvxcVjJvXIeGoon2xngRiY16rw2ggAAEIQAAC4xNAaIzPlB4TAnmhPokNiYtHq0j+YG+4PfNU6kJVBzCGtG+C2Ng0QerdV+peitFYw/FtQuPlQGjMYWOvFMNPoaYNQmMNTyJzhAAEIACBtRNAaKz9CZh4/pvNJgSCS1AotW2wXgRLRvzpcRgaxqnxEwp6fjNXKqWyclep/Wltg7hZi9CYY8G+uB5bi9N4tDiNuto1Ez+adA8BCEAAAhCAwMQEEBoTA1579/uF+lqhEYK8RxIaYiyxodoRsYzIoftVrAq+Dtcp1c9Qets5Ho9mWfq9EsvSHPkzJghAAAIQgMAlCSA0Lkl7hfdSoT5lnZI1I7VkpEJjP+vU6ZC+LPr5zYKgo9hI60es6016LNY3s0hw2TNsYRSD8/xHhftOX2euhAAEIAABCEDgNgggNG5jnW5ylNpYKq3ttwmAmEkqukuln9R1aoxJfn8pI9XH3Zdlt0ortccaDutw2ZHY+jQO4x1etvE8deCpiGPhvlgykgMCEIAABCAAgeUSQGgsd22vPjPVu5DQSC0ZeWzG6daM7uBmBUO/v38mdSS2oX7Dz5UUi3t9fTehdc7ytzVMXBDISiTBqE+0GA2rYZKO5tfTQ4jV4IAABCAAAQhAYNkEEBrLXt+D2flb5b5CdzXt+vpQIPi/f/8OAsBLmaZODQRPJ5iOR5thxSkoXkFByM9/nlbxFl3zjjU0+i0ah+sXr/lpWaEkBLxie8pYgeb6bCwmRvfK++h7JtRXjJdBaKzsvx6mCwEIQAACKySA0FjhondtznMUNZvGY/gUCC6x0eUudVgV/PzF2BMb1p3qbGxt061MRyr+d+6czh/htD1IYLxaVfBjxQvLI1BmrntzL2vdmo6x0n0+JTisaGJ7rzrXKj0Pcp8iTmPaZ4HeIQABCEAAAtcmgNC49gpMdP9LbKh1j9adZhs2nKklRK5TMQB4Py5DU3arhv49hjWja/OsOI1LsJhoGQd3K2vD27tn39q/PLdSySKhKt0K0Faw/tMR17IuhnJT+/qUheOzvhK56ZFnExoli8ngCXMBBCAAAQhAAAKzJYDQmO3SXGZgLg50t9K/o09+FBR+Pm2Xj9KtFB7knf5Mz01tzWjHNYdCdZdZS90l1BQxoXGY4vdQdESB8RCC5N26cKook2iRsPwwC4c9Kj3izgr3WYrbRwLCL/dgcCcIQAACEIDAFQggNK4Afcpb5i4z+v3T3jbrcLHgoiL93c/72Lyf3NqQ/p6fcyuFWzFy0aG+07/5vaazaBySPnUjPeWajdm3LAtvb5+9ViJV55YVQ3Ut+ta8a3zRInIoYL4s45ViOGRdiYcapTEj2yBulAmMAwIQgAAEIACB5RJAaNzA2uaWBBcB/ne9SU6FRG6Z8A1+rXg4Jia6xEGaPSrPJJWLiymsGTewjBcZoiwKH1ZHI9YRaQ9f+0dLMfxkWZ8ukV7Wg8b10wspbrffQQTFSu3rKKB4kYXnJhCAAAQgAIEZEkBoXGhRSpYGv7XOeTyDrAwuGvQzFRnp79qspcIh/b3k++7nS+lkj1ktuoSFi5fS+S6hkV9T+v1Cy7HI23imLblP5YfWROl9f5qr1KWDsFXTJFg47OPZsCQ0lAmMAwIQgAAEIACB5RJAaIy0th7H4CIhDYyWeChZHVKhkW663fUoFxLpUHOrQyo0jm3gS25KXUIj79P77btXySLSJX5Gwk83DYHXVxXri0He8diGOAylq32wmIzwF1MkU7qr7VvOfBz3dwoc/wwxHDYmGw8xGjy2EIAABCAAgWUTWI3QqNlcpVaH1D3JN2eeYcmtDl3B0TqfbuT83n2Wg754iHQONYJhqOA4pX3XNX3uV1NudJf9lT0+O1UFl/Uguicpk9SPxk3qekHxNd+9Na8Zc4cABCAAAQgslcDihUa6ySm5KLmISEXDsSDp0ga6JCT6REW+Qa9p7w9hTdu8TZ9IOSYy+s51jSv/0iAuJv5vRC54shpYzM6jpRRWFfbdcT2d0Q5hYkvKxHTpHgIQgAAEIACBgQQGCY3Sm8lrvK0sxS24YMjTsebWB980p65Nfm0apFzaXPdt8HMRUmLTZYnI23Ztyo9t1k89VyskhrRDZAz8JtIcAhCAAAQgAAEILIzAIKFRM/dThEceKJ0GRufuSV3uSi4W8s3wEHHQJy5q3ZX6+nGOY4mJoZaCoe0RDTVPPm0gAAEIQAACEIAABFICowsN77wre5LOd6Vj9Wt8I5wKEP9bSTiUNs4KPt4PSm2nXSsY1K7WKrEHtSOtT98Gv+98ScB0Pc41fU1xLV8vCEAAAhCAAAQgAAEIhH2rbaTTSlo7Kr7BzgOkffOdF4HzdiWBoU7z/kqxDvnGviseopTBKN+Ep2Kl1E+fMJjKDalWANS2QyzwRYYABCAAAQhAAAIQmCOBexMGQWvknzzDUhrr4FmVajbzxywROZCaGIfSW/2xXJB8POeIjNL4phAD5wqROT6MjAkCEIAABCAAAQhAYDkE7j8+PrZ5AHUqOtzK0GUx6LIM1Lon1QiHkrtUXyzIOWKhdhNf224KobGcR5CZQAACEIAABCAAAQgskcD9ZrPZCQ0XGJpo7jJVettfEgA5pFrBMaZVolYA1LZDKCzx0WdOEIAABCAAAQhAAAJTEri3WIsgNFxcpGKj78Y1QqNksUj7PUVg9PVZ03/f3ErCqvYa2kEAAhCAAAQgAAEIQGDtBO4tA9QuHrwkMvJY8T5hkGd6OseFaQzBcK7VYu0PCPOHAAQgAAEIQAACEIDAKQSC0PALh1gzaq0K2uincR5dgzxHEJxz7SnQuAYCEIAABCAAAQhAAAIQOE4gZJ1KhcapwLoyUNX2h1ioJUU7CEAAAhCAAAQgAAEIzJ/AntA4JjjOFQLnXj9/lIwQAhCAAAQgAAEIQAACEHACewX7Omr3hbYIBR4aCEAAAhCAAAQgAAEIQKCWQGdl8NoOaAcBCEAAAhCAAAQgAAEIQCAngNDgmYAABCAAAQhAAAIQgAAERieA0BgdKR1CAAIQgAAEIAABCEAAAggNngEIQAACEIAABCAAAQhAYHQCCI3RkdIhBCAAAQhAAAIQgAAEIPA/yRmi7heuhqsAAAAASUVORK5CYII=">
          <a:extLst>
            <a:ext uri="{FF2B5EF4-FFF2-40B4-BE49-F238E27FC236}">
              <a16:creationId xmlns:a16="http://schemas.microsoft.com/office/drawing/2014/main" id="{6C987803-A4A7-4271-A684-88EFE29D24FA}"/>
            </a:ext>
          </a:extLst>
        </xdr:cNvPr>
        <xdr:cNvSpPr>
          <a:spLocks noChangeAspect="1" noChangeArrowheads="1"/>
        </xdr:cNvSpPr>
      </xdr:nvSpPr>
      <xdr:spPr bwMode="auto">
        <a:xfrm>
          <a:off x="0" y="18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1</xdr:row>
      <xdr:rowOff>120650</xdr:rowOff>
    </xdr:to>
    <xdr:sp macro="" textlink="">
      <xdr:nvSpPr>
        <xdr:cNvPr id="4099" name="AutoShape 3" descr="data:image/png;base64,iVBORw0KGgoAAAANSUhEUgAAAxoAAACXCAYAAACShi3JAAAgAElEQVR4XuxdB2BURRP+0gtJSAKEGjoEkN4FpYMIIgpYUbEgVkRAQVBB+KWIdGkWFBUpKiqCSJOqIr333jvp5S7tn9l3L7mElEtyueRysxqSXF7Z/Xbf3Xw78804JSUlJVMDf2XUMns9w4PlRUHAhgg4OTnddTej0ahec3Z2houLC/Rj+Lv5zzbsptxKEBAEBAFBQBAQBAQBh0TASbEMaYJAEUAgMTERsbGximAw0WBioX8XolEEJliGIAgIAoKAICAICAJ2hYAQDbuaLulsVggYDAawR0MnGkwyhGjImhEEBAFBQBAQBAQBQaBgEBCiUTC4y13zAQH2ZjDRcHV1VQTDnGjohINvm1HIVT50Ry4pCAgCgoAgIAgIAoKAQyMgRMOhp7/oDJ7DpqKjo5XWiD0a6cOnhGgUnbmWkQgCgoAgIAgIAoKAfSAgRMM+5kl6mQECTCp070RCQgKioqLU7zrR0MXg5loN8WjIUrIdAix/S5uwID4+Acb4RLVO3d1cyfum//3uxAa266fcSRAQBAQBQUAQyB8EhGjkD65yVRsjwPoMJhocNmXu0UgvCheiYeOJcejbpSUaiYnJiDMYyesG5Xnjtenu7gI3VxeHRkkGLwgIAoKAIFB0ERCiUXTntsiPzNyjERERgfj4+GyJhugzivyyKLQDjCdPhsEYn8bLwRmaPdzdaN06F9p+S8cEAUFAEBAEBIHcIiBEI7fIyXkFioCelZmJA/8cFhYGqgmTIdHIKPNUgXZebu6QCMQZ4pGQkJR27JyCmV7x9HQjD4eETznkwpBBCwKCgCBQhBEQolGEJ9dRhsZC8NDQ0JQifeahU+Y6DfNaGo6CjYyz8CAQE2sgMpzaH3OPHJMMT49UsmH+t8IzAumJICAICAKCgCCQMwSEaOQMLzm6ECIQFxen9BnmInDzWhq6GJy7LqFThXACi3CXdMKQRF63WCIaycmZey0oWRo8PDwgjo0ivCBkaIKAICAIOBgCQjQcbMKL4nCZZDDZyEgIbi4GF6JRFGe/8I4pbVa0JCUET5+Fyrz3fLybm4vSbLB2Q5ogIAgIAoKAIGDvCAjRsPcZdPD+s3HGQnBOb6sTDfNifeahU0I0HHyxFODwWQQeH59On2HWH11rBCQR2XBVZEPCpwpwwuTWgoAgIAgIAlZBQIiGVWCUixQUAqzPYCG4Xj9DrwquEwxzIbgQjYKaJbkvezM0IbglropkqrHhTqlvJROVrBxBQBAQBAQB+0ZAiIZ9z5/D955T2oaHh6fRZzC5MK8MrovARZ/h8MulQABgz0RsXDwJwbmuRsYt1aOh/z1ZicNdzWpsiIejQKZPbioICAKCgCCQBwSEaOQBPDm14BDQja6YmBjwl3nYlC4KN68ILiSj4ObK0e/MaZdjYo3kdXNW4VCWNlVjg8mGS8aeDSEeliIpxwkCgoAgIAgUFAJCNAoKeblvnhFgQysyMlIV6jPPOKV7NIRo5BliuYAVEEhISCQheNpCfZZelsmGF6e9zYRsWHodOU4QEAQEAUFAECgIBIRoFATqck+rIMBEg+tn8Pf0GaekfoZVIJaLWAEBozEBxvgEupIl+gz9hslKd8ThVi5EMlRBP0lFZYXZkEsIAoKAICAI2BIBIRq2RFvuZVUEjEZjij4jfeiUpLW1KtRysVwhwGFSTsqbcVdFcAuup4VGcbhVkolsuEuNDQtwk0MEAUFAEBAECg8CQjQKz1xIT3KIQGxsLKKjo1XYVEapbaVQXw4BlcOtjECyKtDH+oycaDMy7oTmtfNwd5Gik1aeJbmcICAICAKCQP4hIEQj/7CVK+czAhkV6ktfEVwXgYsYPJ8nQy6fAQLJoOzLVEwyHkQ5comQfh6HXWkF/dzdpKBfLsGU0wQBQUAQEARsjIAQDRsDLrezDgKcyYcL9XEdjYzCpqR+hnVwlqvkBYFkSlSQDC7WZ63GtMPD3ZXIhou1LinXEQQEAUFAEBAE8g0BIRr5Bq1cOD8R0Av16RmmzD0ZemVwqZ+RnzMg184eASIZhkTEU9YpazVVb4Oqh3tS5XDzGhvWur5cRxAQBAQBQUAQsCYCQjSsiaZcy2YIGAwGldo2o7S2OtHgzuhkw2YdkxsJAmYIcKG+xESuCG7dxoFUqsaGq1QPty6ycjVBQBAQBAQBayIgRMOaaMq1bIZARvoMnWCk92jYrFNyI0HADAEWgGtCcOvBYl6kz5k4hjt7NqTGhvUAlisJAoKAICAIWBUBOyEanL0FKTnlGYEk2iXkIlbJlGfeSOkj6ZvKUu/q5goX2uXj151dtLz1/LPKR0+vx8cnIpFy2js5O8GddgTNRcKxsQbExcSjuL93SoEsvk98fBKdn6SEmK70xX1JTEhQIRFOyfRpT/9znnsWa+q58g20kxkbY4Cvnxfdl+OpuQ+8ww6tD7zLSYc7q37QNZOcUvrLfU6ka/P49P7FRBvB6Vz9/PS+affifvF3vk76+8fExMHX10thwi2B7htP93VSHXGm+7rSefwXCscgfOIJl0T6zsEZylNAeDnxf3RtdTeeA8Zd7aKmjtWqK9LCi4WHh1PK0IQ0Hg29dkb6GhoWXlIOEwSsigA/S7GxcSrzlDWTEaQlG07w5IJ+6vmXJggIAoKAICAIFC4E7IRoAH9t2INN/xzA++8+TUa9O0aMno/uD7TA2fNXsWbrXvj7+8IQZ0Sfh++HMdqAoycvYuhbveHi7IJt249gxapteP3lHhgzdRGFG7iTkWpEUkIyxg5/BiVL+mLc5KU4e/Eqivv64nZ4JHp3bYU+vdrgm+/XYO3fe1EywBe37kTgofZNUaN6BUz5/FcElfRDIhkRPj6eGDeiH9yUAe6M+d+txjrqk6+vN6IjY/DqM11x+UYort8IQ50awfh8yVqUKRVAJCERlSoE4dnHO2DQ+3PxRr+H0b5tQ9y+HY6RHy/AmPf7obi3J8Z++gMuXrsFX+9iuBMWgf5PP4DOHZuolTTu00U4cuoivpg6CMWKeRKZSMCUWcuw7+gZBPr5IiwiCk8+3AZt2zbAS29NR0AJXxVu4ePmgQH9HkR1Ggu3OV+uxOYdB2hMAVRcLB6tm9QhIx74Y91ufDbxVZQoURz7DpzEqlU7MfK9p1UWHSYhtmjmhhXfT9dnsPFmHjqlEwxzIbg1DTxbjFXuUXQQ4I0Ig8Go3hPyr1HaW9qQ8PBwV5sY1m7pn73cXb9gNyVy12c5SxAQBAQBQcAaCNgN0Vj60yYsW/03vvvsHXiS8T102By8RIbyol83o0WL2ujRuUUKHp/N/RVHTp7DnMmDaDfeGavW7cD8b1Zj3IfPY+yMH7Bo3gjEkfdiwFvT0KR+DRQnErFw2WbMHD8AdWpXwk+/bMGU2Uux9OtRWLh0PYIC/fBy/x749betmL9kDXp1aYU12/Zj6ZcjUu7JRbW4cYGtjo++h/5PdsZTT3TEuvW7EMhG+r6T8C7mTjJOJ6zduBvzZwyBK2WP4RYaGoXm3QajarkgLP58OHkVEtHnhbFY/PWH+HbhamzbdQSzJw1EcHBp/LbyH8SSB+ep3u1w5fIt9B8ylYrWRWPoq73R65E2+HLBKiz7fStmjH8dIbWCsWnLQZwnAtWxQyP07T8BP3z+HioQueGmkQWtDR35OUqV8sd7g59MGdOMOb/i488Wo9+j7TF5/Gv499+D+JJI1Dfz3jFbe/lg3WSwss0NHl2foQvBOeuU/rNeO4N/1+bDNv2zxsMo1yhaCMQZEmhDw3pC8KzQUdXDyUOp1ju7XNWyt+3a59vyc6p/6f11ph0LcbgUrbUtoxEEBAFBwFIE7IZo/EzG//LV/+KL6YPh5e1B3oE7KB0UiI8mfIvbodFoUKcyoilMoV3rBti5+yjt6J/DzAmvUfiRC9au34n55Jn4H3kIxkxZjE8/epHjsDBi3Ldo0aAmjpy9hAY1KuHllx5S5je314fPQf3qwVQQLg4c+NTv+Qfxx+rtWLr8bzxNXpOvflyLx3vcT2FYScqz0evRNqbwBSe8+e5snDh1AY92b4UHOjVH1cplcet2GEr4+2Hxj5swf+ka9H6wJZKcXVGWPAhNm9bEh+MXwJvy4xcjEvX2670wYOh0jH3vBYyd/APef/tJNGpYHecuXNd2L93cUSG4JOZ+uRynzl9H0zrVsXH3QUwd9TKefm0i+j/7IB7o0IyOv0o7/k4o5uUFcu2g57Oj0eeBVhTO5QNf8n48/FAr+JHXhYc8Yux8nL1wDR1aNaBd2Hi0b9cIm7fux95Dp3Hl6m30e7ITqlYqgy+//RNfzBpSYMYMz415ob70YnBzfYYQDUvfBuS4/ECA9RkcsmmrxmSDU99aO4xKJxA8DlUPxBTGyj/z+DjsUo1S+1PKMeolOpmzY6WQIFuBIfcRBAQBQUAQKBQI2BXR+G31Nnw5fRARDc8U8MZ8shC7KKSnWoXSiKJK0Y8/2g7nyfg+eOwc7eq/pvQF7FXgcKZxo1/Ey0NnIIAM7ytEVBrVq4ZJ/xuAIaO/QPvm9+ApMqbZM8FeiZETFqCUjzd5IJzxx8p/UbpUIMJjYjHw1Z5wpd3yDyZ9h2YNaxLRoPCncqXx7pDHyajXdtGZnKxY8x9WrdmOYycv4b1Bj6NXz/vV335Y+hemf/kbnRuiQqeqBJdBn5734eMpS/DhkKfw5nuzlLG/ZecRDCXCwa9/N+ddXDh/A++P/RrGpASUCQrAtI9fwdujv8LTvdugVTPq+8sT8PHIfhg3dTEmjumPqLAYjJ74LaIodKtylfL46L1n8eSrE9GwViV4eXqoULCBrz2KkuRt4fb+2AX4b/cx3FOrghKwPvNYRxwhsnaZSEbHNo0wbtpi9HmwNQ4eJ08RzUGSwkkpOGy6kNlw4foZ8RTepdfP0MmGHjKlfxeiYdOpkZuZIcDvI7GxmnbMFk2lvaVngx0abNjzl4sFbgS9kKCugeO+Kt2X8kwwadD0W/y868Qh7Xgse/49PV1pk0Rqf9hiLcg9BAFBQBAoTAjYDdH46ZfN+H3tf/hy2mB4ermnYMjGd+vWddGtY/OU11hX8deWvfhm9jtwox0+/n3rtoMY+fZT+GjqQvJ0vI6B73yGBnWrYdjgJzCc9B7RRCJmTHxdkYUL567jhUHT8OHQJ7GdjG8PElO/+FxXur4TibGLYfmKf7Fk5SYKcxqZck+doCRQAblTpy6hWtXyJB53xYTJi3Du6k18PmWQOnbBD2vxz/ZDmDv5rZTQqeu3QvH2yHn4isZ2gDwIb42Yizi6zvIFo/AxnV8pOAgfvNuXSE8S/t52CBOmLMJbLz+CYf/7GmXLlFC7mOcuXUe/Xh1xjTwnruQpmTjqBSSTofHHn9sxf/FqjH//Bbwz6gt8PXMIypUvZW4SqXENG/UleYiKY+ibj6f8berMZbh04yamfvwqZn2+HPO+XYEWDWth/hwOnSqYuGs2gsLCwlQf9doZQjQK01uK9IURYB1RXFyCKThRCyfKzzA+nWjo6DPhcKENEX4/M/dwJDGBYA8EEQeNXOg+XI1YmF/HmjosLyIa/JxKEwQEAUFAEHAsBOyGaPyyfCvpJn7CA22bgfTXaFS/mgr9GUMhR2cu3kKdasGIiTOgS+cmqEqGeb83p6Ee6S38KTRo9aY9+PCdvqhFxv/oKQvx7ex3sW/vCbz9/heYMu4VlKJd/RcGTkYN+nu1imXw966jCA4qgVnTBmLipEUUGuWPF1/slrIy/lj1LybO+hnd2jdTWZqKebsp7wDvsLPe4sWBU1CCdB21qpUnAft+dO3UFG8OeFSd/8OS9Zj77Uo82KYZKNEUKpQNRDsSgH9AIWBzPnmTMl75YAZpTD6Z+zP2bZiNK5duYhDpJxrVrYxKFUtj839H0JgI0vXrt+HnXwzP9unICaSwfddxLFvxD8aPep7CsL5DUCk/1KtZlY4/RESlFAa/0Qs9n/sIXVo1gg9h4kVpMfv0aouKdE1u7300H0eOnUerJrVIDJ6Ixg1qKEH99Zt3MJkwYlHr829MhpGyaS1bOLrAiAZnmmKiYU4uzAmHeZG+/DTsHOttQkabUwSMlJTBYKTsdjb2+GXUT3OnimX+h5yONuvj0+hHrHtpuZogIAgIAoJAIUfAbojGOcoutXnrPsoUlYQESrEaUrMS2txfH/t2n8Du/adUyAALL5s0rYUmjWrg9OnLyvMQQ4Xd2tzXAG1a1yMDNQJ7955E+/aN1a7e+g27SaPgo8TkV6/cxoo/tyntR52QKujerYXKbrVnzwkScXugVkglky7BCZcu3cCmrQcoy5VBGRIcf/z4E+0pNIDF3U44R6Fbf9K1boVFoSGFZ3V7oJm2m0edPHXqCv7+94AKT0hKTFYC7Pvvo3HsP4n7WtVXKWejomKxlgTsXTo3o4xW3ioUbOUf/1LGqWjUq1sFPXu0wkoaWz0iW5Url1FLjM9hfFq1qKfy0C7+eQNCKUtW1UrlST/CYVvJ+Jm8QvFEFPje7pSlpjMRoNJlAtX5O3cdw6FD5+gnxjcRIdUronhxH8TSGFu2rKOOOXvuqup/506U8apgHBpKn8E1NDIKmzIPneL+CtEo5O8+Rax75l6LONI5cRprR16DeigXv49KrY8itthlOIKAICAIWIiAfRANjg/mbfs0TYsuvnvHMDMLmGMEiI2orCxa7Yns8kHq4VB8W+1Dk+9JtSUyuIUKM+CYZqVbyKBxqAL3NsMsSKkX1O7JV+B+mq6T2Takup9239QsMxmNPxOs1PnabbJOwGkKojBdWmGh8LNwleXxMHMDjquBc9YpnWjo2abMReDmGo083lpOFwRyjACvV64IbksheI47aZMTdCE41xiSJggIAoKAIOCICNgH0WAxIlnC2UmPNTvYlPokjUGvvab+ns7QZ92DRg3SEgSNOJiK4FmQIlUzvjXDPSP6Y7647o7XNu+fJsDkgOnMd0M1BqJleuHjUmkC0xlnRajSEg71mxaEneU6NydXGR/IyHB/uZig7R+Z0NBQFf+emUeDeyREw/bzIndMRYCF0zExXD+jAB6QQjQRnGHai7wZjuzVKUTTIV0RBAQBQaBAELALomG+sc8VtTnd6tr123Hh0i31YR5C+gyuE1E6yF8Z0pxKdtWaHcrWvqd2FTRuXCMF3K1UV+LMhSukq/BCuzb1qVgfnUPtwoUb2PLPISIKXO3bCa1b3oMqVcqmnHf40FnsPXBaVdLmSr9UXlvdK4RS4Fal4wJJk6G3TZv348Ll65rBq1n4dF2qVk59Dy5bCu3aN8Tvf/yDO5SWt1TJ4ujYriGFaXmYRSOxx8WZsitFYdeek9i+8xhVPzfAm7JttaR+NWlYQ/3MVCM8PAZ/bdqrwonKli6lhTWZ2qHDF7B33zEl8mTtigdpSNZv3AsDZWxSH/78xRXTSTDajLQZFUnbwuL53RSOduT4+ZSq4YwHe054h9a/uDd6dG+tyIat48850xRnnDIv1JeRR8PcsBEjp0DeVxz6pvGkIzJQDQ1HJxoepANzc6P3vXwWwjv0YpPBCwKCgCBQyBGwC6KhW+DRUXH48ps/qA7FWlwPj1CpI8mUV8WgKlEmpbHvPEN1K5pR7YdT6NDnfRXqNPDZ7hhDaV/19vxrk7F8w3aUCfTHws+GKk0HNy5ON5aK07l5uJHgORED+3XFmBHPp5w37bMfMX7uMrhSJin2GiSTvoLtdDfK8HRP9fIY/tYT6NC2kTq+b/+JWPPPPjLanUnvwMSESUkS4g1J6HpvIyz97n3c22MIDh+7gKZ1q2IpZa8qRSSJCQEfRyPCgYNnMPqT77H9wAmqPs5GPiXapRu6E1noROlvPxj6NKpVK4cTxy/giVcm4CxVDm/b6B4sX/xRSp9nzP4FH81aQn1NxO/fjYG/pycee2U8wijDFpOfpAQO5aIfqdaGn6cXBr7wEN4iUfvo/32DWYtWk47DBYlUPZ31LLw5y5WOQ0gwv/3P6QUi0dAL9aWvBq6HTZkX6ROCUcjfeYpw9+LijPSs6CGQRXigWQyN6/d45lO1csdEVEYtCAgCgoB9ImAfRMNk1n464ydMm/+bKj7HiRLLU2rXRNo9vHIrnISXCQguWQLLvvkAUYY4dH5sBGV1csLrfbth9PBnUman/8Bp+H3jDkU0Fkx/m7wdIYiKiMUj/cbg6LkrcCWDmnwaKE+ejhULxyCIvSTUPpv9KyZ8uQxulJ++mIcHGfwuiDPGIyw2RnlA/MnDMH3sq3iABNzPv/Ip1vy3H170QVuWMlq5uXM6XiIaVNyvdaOamERZnNpR9fDDVJOiyT3VsJDqZJQkUbjeLl25hWeo5gX3x428IgG+xRBIxf5uUBrcCBJnx9N972tUG9/PexfXrofiKTr2HBGNNo3q4OfvPky5zqx5v+F/c35URGPZN6Pg7+WBvq9Pwp0oA4pTwb4g8qawaPXazVAYExPgRQUDf6DK6xsoNfDM7/8kouGG0lRvw6sYFfwjrpFAHoVKVPdj0bzhBSIGj46OVmJw87Apc5IhRMM+34SKUq85kQJXBE/RVxWlwVkwFt17wSFTTDakCQKCgCAgCDg2AnZCNIBTlEWqW99RiDEa4EmVsQf1exg9H7pXJYKfv2gtNlOdjOcf74Qn+7THibOUGelJ8mjQ3L7etztGDe+bhmgs37QD5SjUacG0IWhERGP9hr3o/+40RWDK+vnidlQMImlX8rMP+6NP77bq3FlzfsG4L8ijQYb/oGcfRrcuTRFBxfC+p+xOy6nyeEJyIloSafiNyMnzb0zBqr93o1wJf8wc8wrq31NZpYwl54aKWfYn473to8Nw+OQFNKlNRGP2MPJoUOE8k6xi/OQlmP7N7xR2kIzmdUMwctATqEAem5Onr2DstEU4cuYSZaxKwsThL6A91RB5bMB4RTTuJ6KxLBOi8QsRjeLk0XjyjUmUDSsSPdo0wbTxr1JxPgOmzFmGH1ZsRHI8MHpIXwrHisKUb5ajGOE8aeTz6NyuCZEqijknx4wzhUKUooKBtm5swISHh9+lz8hIBC7eDFvPjtxPFbijdxzO0sa1KRyppa3hkQx38vq6UwimNEFAEBAEBAFBwG6Ixvxv/sQH0xeq8KIX+nTAhFEv4c6dSPoKp3joeBJf0i49FdOrRHUwjp29iC5ENDiw6vW+D97t0SCiUSbAH9+SR4OJxuCRc/HD75tRumQAhr3YCzMX/o5zl2+hBxUB/HrmYI1okEdjPBEN3qWb8n5/PG4iILdvheFpMt73HTmnvA4/UpHAGV+uwMotuxBAqWl7UK2N0mSYJ1AVcBYx16xcQZGXNr2G4cgJjWj8QOeUVMa7FqbU7ckPsPfoWQT5F8fXUwejabMQ9TeOX1q9bideG/4ZYoloPNS2KQYPeBgvDZmOM1QUMCuPBhMNPyIaT1Ffb1Oa3weonsbYEc+qa361cC2+WbaOvEOJGE1FDSNJGzJlwQoidG7oRlXBq1epQKmDKe0tVSWvFlwWTzze3uYaDSYaLATnZh46JURD3sQKAwJcCM9AmaYS6PlVSSEcUJfAY2a9l5enmwjAC8OilD4IAoKAIFAIELAbojFl5hJM/mq5qno99cOX8Fjvdpj7xQrMWbgSniQ65MZ1NMa+8xyq16qADr2G8wY83nymOz4cZu7RmEqhUztRhkKaOEwokL4/1n88Tl+8ilZU9frXhR+h3+uf4s8tuyl8KhDf0zF161UlorEME774hXQSzpj8wYt4gjwnuvE/fPRX+PqX9fCj8Kl5497ETyu2YuWmXUrPERMbRwSD9BVkfrAI+4HWjcjrMEp5NI6eOI9GdZhoDCOioYVOnT97DY+9OoGIzk3UrRmMRXOGowzVutDF15cprKo7EZGr4ZHo0LQ2Rgx6EgPemZkh0ZhN1bzHzl6qQqc0j4YHEY1PEU4eG28vN/h6e6tMv6FR0dQ3I4WDueG76UOoivphzP5+JXlU3BBNnp2EBBKP0wiMCUa6Z338vmSMzTUaRvKosEeDSUZGoVO8q2oeOlUIni3pggMhwOls+f3H0b1pugA8+9zcDrQ4ZKiCgCAgCDgwAnZDNKZ99jMmffmrEi9/NLgvBjzfDRMoxGjiFz+pwnpuVCyPw4mmjuqPhlTVui15DFgk/tqTXTFq5HMpUzxg4HT8tpHF4H5YTAb+SSoE+Dp5NPjCfTq3xCt03UU/bcSC5RsUQRg7lO/1EGZS6NSEz38mzYQLPmWi0ZuJBpfkSMaLb1GoFBGLAB8fzJ/yFr5d+hdWbN6JYl6eqFWlPBn0nkq4Hk86iGZ1q2PEu33Rjvp3mIhG4zrVsYgqlZcwaTQiwqPR7dnROHnmMlU4L40fZr2LqlRhXE87e/zERTxMepIIIjAdm95DIvTHMWDoDJym0Kl2FDr143cfpIx16mc/KcySSNC9bMEH8Pcgj8abnyA8Jk6lxWV9BmeTYpG5L/1twDPdMPztxzGWKovPXboGHkSUQsgDE+jvS4L0RCQRUapfuwZGjWDillG9jvx7knR9RmZCcCEa+Ye9XDljBNi7yuSC9WH8fDt646J8nuTNkCYICAKCgCAgCOgI2A3R2EJpaZ8e9CkJvJNQo3wZLKCMURwqdY0qea9aux0zF6wioz8RU0hX0bBRNRJbj1D1JVrWr44Fs96Br583bly7g6dIDH3o1AWUDQzA10QKpn/1O9Zt2wd3IireqoItEZbkBETRTj4b6PVqVMIfS8Zi1uckBp9HGg0nF0x8rx+efrIjpZw14vc//8P7k75HREwMKpcrhbVLJmLQe7MpdGoHeURK4Ntpg1GfKpUnkWidi/25MPuhr3bk0Th08iIa166M72YMRVBpCq+i8CQWYPd/YzJWbN1D6WidMfC5h/H264+SoJyyYRkT8P7/vsZCCvPiMAXWn/Tt1ZZCtz7Fueu3EFKhHH766j2ULltChZMNGDRdjY1YAnk0PkAxdxKDvzkJNyKj0LhGFfR56OZjfxoAACAASURBVD4lUHd1SUaL5rVQs0ZFiq1204jGktUqdOrLiW+hE6XGTeLdWg4Kob470Zet09tyWlv2aqT3ZjDx0Otm6LvJjr6rLG9v+YgAEQoOk2KCkUAbEcpbyc+DQxMNbfBeXiQA5/zf0gQBQUAQEAQEARMCdkI0khEdbcTzr0/G1j0H6cPMBZXKllZicFf6kP9j9U6cvHSVjGYjpnzQH10pxe1DT4/C2eu3ydPhjHbN6qIJaTE2/70fuw+fgMGYSNmfauEjSofbd+AkCiWKJZLipDIvKYuBdvndXSjOmD40yY7Fj7OGY8++k/gfhSE5U7apBjUroWL5IKqDEYkd+08iLimeUtcmYshLPfDekKfx/KufYvW/e+Dv44vHqI/l6Fg2SriORmUSdT/crZXyuJw4dQVBgb6U4rYGCShdSDBuRIvGdVCavBtvjf6c+AGTABd0oHS29e+pip07j9L4j5BnJBklKRPVDxRWVb9uFTw5YALWc5YrIgn1iEB0at8YR4+ew/p/9iOWrhkcVBK/fTMSN2+G49mBU3GNxOCPd74Xs6cNTPMg6D6Kj4hofL6EPBok6OzZtQVq03hZv5FI9w0I8MGzfTqacLJNVhnWtnDYFDfdo5FV/QwhGvL+Zj0EtKeC3xY4xbTSKtF6ZKLv6HUydIzZ2+pBGyQsApcmCAgCgoAgIAiYI2AXRENVu6YP+/0HzuKd0V/iwMlzRAJ4V1FL7+LiTmwgnnblyXsxc/wbqFylDL7+djXGfbYEsZSlKoHSz3LYkhsZ8y50nWJe3qSleE2llx03+ye6lgsebtsED3ZuigRjEqWwdaYsVoewdO2/KpXsa890pSxVAVST4kfaUXdGPImiyXmiQo445MqTPmCf6H4fRhFx8aWCdn0HTKI6GnsVeYil86mjFKJERIL68mDrJli2cBRa9xxKWaQuE5Fg7QMX9EsiD0kCelA/viQvyDc/rMH0+b9T9qsYGiHdk0iKOwnRuVagHxUbHPnmk3jhmS5q/OvX78agMfNwi8Ku2Mg20j2ZoDhTrl4P0rR8SDqO/v26Yfv2w3h+MBENEtE/3qU1Pp85yLQWzLdjnVQdjTmL16o6GrHkGWFvBpOvBPJ+cHHE3etm2vQpMi/Up3s0dKKhh0zxd/3Lpp2TmxVpBJhQMLHg95pEjo/KwHPhiMLv1EknATht9nD4qhD8Iv0oyOAEAUFAEMgVAnZBNFLiEsiYvEJi6MXLNmIdVd8Oo6J9vKdevHgxdO3QAk/2aqOE09ySaffxz7U7seiXjThNAmtVx5qM+dpUyfuZJzqgZZM6mDBlEfYePkvCaHcMeb03WraokwLiwQNnMH7GUsSQcDqERNkhlctj1YZdWtiQyeuBZGdUqlQanahQX5cOTRUJ4fbxJz9gx95jitjwMSqbFBnq7BVoVj8EH4x4Bm+SgJvrZTgTIdD9AgkU6928cS0Me/sJVaF73V+78PNvW3GAqnQz2eKaGvUohW4/6n9zKjTIxrZu92z79zC++/EvHDh6RqWh5SJ/1SqXxuOPtEVP8qBwv48ePY+JU5bgdmQE2t1bD++8/aRJaWFeex1E0lZh+eptKoxMMx6S6D8n6j9VNi9fErMmD7Rp6FRcXBwiIyPThE3pIVP83ZxgiLGTq/cBOSkdApr3IoEK75kKbqY8pakHpk3r6rgQeni4qvpCjk24HHf+ZeSCgCAgCGSFgN0QDd7JJ1tdeRDYVR8TTYXreKedmit9yPn4UFG5DJqRU99SrQhubDN7UeYl1kEk0e4kaywUZ6DXPamYnXnjD804yiSj0jJxziXyPLDYXJEG7WrK9GBNgwsRjNRXQfoIo4rd1qx4Oi5lI5R2/6iytwd5CuJiyStCxoyy4/lAGiAb8+xNUTno1evkiSFdRjSLt9WlnIgUeSgSklHjYznLlR4vzruM/KU3vh9rN7Q0lC4q3CGz68STkaWN0XwLV6uG7umVMdYZXswKL2alz0jv0bDC7eQSDooAPxfstYinmjf8rEh4VHYLIVm993pm8j6S3dnyd0FAEBAEBIGij4B9EA2VqFbzJGg71rbRBuRs+k2x3Mp3opGEtE2P6SZKYiI3mY1DE1pndI2c9Sjfjtbj0/N5GvT5DgsLS1Ooz1yfIUQj32bZYS6sibvZg8EEw6FV3ZnOeUbeG7XpwBXAOcGFNEFAEBAEBAFBIAME7IRoFHrTO02yV0UpTP+kSEY1p4X6R3lnmEyYPB3qQ9yMmhRGmal5cJUtZ4OF4FyoTycXrNHQi/SZF+sTfYa8v+UUAfY6sleU11gSPZSOWmgvp7hpx1PCDPKsigA8d+jJWYKAICAIOAoCdkE0lJGbROFP/MUGuclgL1yTpNMDTboOFwovciKNA+2WagRD9Vz73/Sak8Y41B+TE6PoR9O57LkpdF4bHgC7Ykh34uJjM+hZnxEVFaXIRXohuJ7WVgr12Ww67P5GKjyKsqdx7YtECo/SmuzI52RiVeglhXiyN0Mp0BywCnpO8JJjBQFBQBBwZATsh2iE74BT6AYy2vmjTdM9FKbGFEEL66LvlJUKTqT/CHoK8A7RuYRGKBTR0AiGGkLcJSTfXggnQywZ8L4qbSz/x1m2ClujABMku5WEU/n+2hzkYwd14yWG6pPwl3lFcHOPhhTqy8dJKEKXTk1NS4kNKDxKjOOcTq4pNJS+cakM1ndxxjxuqaGgOb2mHC8ICAKCgCBQ1BGwC6KhPswSY+BEu/6Fo+l6DNWzFJG6HgulFBbRh4gYrUeyewBQsg+cPCoTyTAzzmOOI/nOX0DsHiT5dyCO0YY+wVmQXsgYlBngKmSKvDRwK2GTaWBjkIXgnP0nI2+GFOqzyTTY7U1YbsGkgrUXHB4l4u7cT2WqRoOy35EAPLNEErm/g5wpCAgCgoAgUBQRsBuiUZjAN6cCGe3qp2gsONTrDlUsD11LqslKQFA/IkvRSL65mOp+3AL82wKB3Sj1rGfK8AqjPqOgsGfjkIXgbOSYE43MPBoF1U+5b+FCgHfYE6hujpY9qnD1zd57o2Xuo5ApEYDb+1RK/wUBQUAQsAkCQjRyAbOWdCl9ZqjUrFJafBSnx6QAKGYi5IlJDv0LTmFrkORaHE7FH6Cqe020UCm+lPpXl1hzktvCmlkrF2Dl4RQu1McVwdPrM8yL9UmhvjwAXARPZYG3gQpWJpEOw5Q7ugiOsqCGxAJwrgBOOi1pgoAgIAgIAoKABQgI0bAApPSHpPU6pBIMLuthoF1UZyIhnF/eVe36scGjxTI7UfgXnKh2hbNWv0LpOjjbjZaiSjs2Tf6p/FRB5GLgNj6FtRnR0dHKm6Fnm9IL9ZlnnFLYagVJpDk4AlwzR0tRqxXKlGYdBHQBuJcHVwC3zjXlKoKAICAICAJFHwEhGrmc45iYeFwJjcNl+n70pgHXbsbAn2wbL083VA3yREg5P1QoSSEG9KnM0RvOKezEVFlcGcc6r0j5QaMfuickl32z59PMRboZFerTK4GnT21rz2OWvlsHAX7EYmIMpoKVKanerHNxh79KssoypQnAJcDT4ZeDACAICAKCgIUI2A/RUKlNzEdlhW01teFpuq6pvgW/4qSqgdMHaoqngWK+E5JxKyoeO0+GY/PFO/jvSgyiouPh4e6EFuWLo0OtANQN8kZwoBe9pnkwVEv5TDb7cKYfk1XolTnBMPdqWGFsFi6AnB6mVUDP34xTep+4fgZnC9L1GUwyzImGhE3ldPaK/vFcF8NoiNdWKXkSNQG4tLwgwBC6ujoposGpubX34cL7HpWXscq5goAgIAgIAtZFwC6IBhsLnLFJeQXYdtfLT+QWCzb0VapZvqb2wakUEnRhVkgommD6HL0ZZsCm02FYcegWNl4Mx9WYBIT4eaJt9QD0qumPptX94e+thUKZt2QiK2zoFNWWX+lB9eua6zP01Lbm2gzdo6GmSmI5iuoyy9G49LWj6TSoTgZ9l7WRIwgzPdjD3QVubpRxTpogIAgIAoKAIJADBOyEaFh7Ey0T179OOujPJ6/F4sfd17Ds5C0cuREHN/qgbVWuGF5pXAb3EbkI8vdIY8Q4TjCBSUdC4V35uampF+rTvRj6d/OQKSnUl4Mn3cEOZdLB3g3OPCVOjbxNPmvI2JvhwgU0pAkCgoAgIAgIAjlAwC6IBo/n0NVbOBMWrXQNWpRw7j/0NMdIEnkznBHPxbsoQ1SD0oGoWsIP56/HYPa2K1h46AauUqhUoIcrHgkpgecalEKb2v6k69YKBupVqvTADHaAHD12Aas376JjSIehe0ZyMBmF/dBECh+rF1IJnTs0VvhpM5E/jauBM9nQCYYuBk+f2pbvLrvW+TMH9njVVE+bRv35dyORDa6lodfRkAJzOZtZfs/19uKNlZydJ0cLAoKAICAICAJ2QzTGbtqPsccvgTMrKoVAHrcpk+gSBkqB2cTHEyMbVsV95crh5z038dmuqzgWFotAT1c8Ub0UXru/LOqU9yGDlz9lTca1smG4urBm5CabAq5++nkzXn5/Ftwp45Ta989jH1MzUSlzWtGr3Le8nc9hZgmUbvaFnu0x/dM3U8ac+/5kfibrMjitra7P0NPbMtbpNRpCNPJjBoreNRNpTbF3IyGBn2HH8T9aYyZ5b8XLU4iGNbCUawgCgoAg4GgI2A3R+GjzAYw5foE20TlkJ4dGs27w83ks8GBiQIZHr+AgzLqvHkLDkjH4j9NYfyEMlKEWj1YNwLv3V0HL6j5wMqWM18hE+voWaQXcv/72NwZ+9IUSTuaFEmjGM/VS9duZ/lOKEhPZ0L6pvyitidb4jmpoHNKUInBPjW5i8bl2QG6bE+0MG/FsjzaY9PGr+WqsmRfqyyh0ylwELt6M3M6nY57Hug0jEWaqBZlpS62C7ZgYpR01+Y7JQytEQ9aCICAICAKCQG4QsB+isYWIBoUmwZldGjkx43VPhBbMxF4Gog/44J4qGNa0Bn7cdQfDN5zG+SgjGpQshhGtq+Ch+l7Yd+c/7Li2BwPq9kcxT3/NsNZS2WSK86/LiWiMngcX8mjktbEwnQlFEoV1cYgXk5wkRXa4D0x7XBQBYTKivaaRG35N72oyXcOZ2Ah/5//4rLw0Y3yCiWi8kpfLZHuuwWBAZGRkStiUXjtD/y5EI1sI5YAsEFCVwzk7Fa3nPDsdHQBp82rg+ZUEwgFglCEKAoKAIOCQCBR9oqHCm3humWQkwYd+ntu8Fh6rWRGf/nUen2y7DCMZ4S/VKYsRHcojwnkfJh9YhFWX/0PtgCpY0XkufD1LKIKiG/SZrRSrEg3lfdGrhZu8FaxMIdKhXuU/J9HPqlMmb4vyWrDjQs91rxEypilaccC8rXFbEQ1dn2Ge1ja9NoN/F29G3ubTsc8m2k28m0OpWDTORf7M9xDEq5F2dXhSfSCthoY0QUAQEAQEAUHAcgSKPNHQgqzYNZAET/r+ecsQPFurCl7/9RTm7b6Kcr4e+KRjdfJiGDHn4Ff46swahCVQ0S86pUVgTfzccTZ8PAM0Q13hmnkNCWsSDWYFTiQkSSKPBH/XnClMGTS2YCQjqUyxZFQumYxtZ53h7kZkQ/3JmbwgmoRFU4qYPDpMUPLINGxFNFifwelt0xMN3aOhRilEw/KnXI7MEoFEIhnx5N1IJNKRJkRRcEtBwM3VGR4ed6fxFogEAUFAEBAEBIGsECjyREPb4neGCxGN8fUq442GNfHOitP4fO8NtCjti3mPhMDgugOjd8/GzoizZMC6wpVMdEOiEc1KMNH4jIhGoAo64mJVWe2iW5VomPQgSaQa8aMCgIn0e4yByASHQiU6oXFwEh5pfg0hFS/h8z8b45/Troin15kguRKhcCFSYiTDiVNTJtC5LpqKI09Pgy2IBgvAw8LClAcpK4+GHj6VpwHJyYKAGQIJpN9gwqEJxiWbmfni4PcR1mmwXkOaICAICAKCgCBgKQKFk2hkkBRmNGk0xh69RFvZtKum78yn2M2mDz/SM6i/cWVvVXnb5M0gw+HFymXwVcdGGPzbGczYcRm9Qkphds+q+OvGIozevwB34g1wd3FL0TgYkhPQTHk0ZiqioV1T/5DN+MM2t0SD9Ri6t0EpSUwFCnkMBqMzerW4geg4Z6zdXwJuHhTykeBEqXiT8cVbm1Cj/G28NecB/La7OIU2JCKR3BllA+LRuZYBS3f6KM+HM+HipIdcKe2HKSTrrmrrWS8bWxANo9GIiIgI5bEwF4KnD50SomHpIy7HZYtAakYFRcWZaCSwh4Njq0x+TEfOVKWFkSWR19QV7u6uWhip5LrNdlnJAYKAICAICAJqk76wySE1lpFiA5ts+v9tPoR5pw+ip98p3Od9BqU9LqKk+xmExlfC5bhKOBJXEX9EheB4fEnEMSlQmZfoi8IimvgVw4ouzbBsXxiGrj+DZ+uVxsddSmPxua8w5fCPMJLA3FV9mKYuCUNSPJoHhmAZeTSKUeiUJYZGbomGJrjQE9hqBCmJCIEXZa96ts01vPzgf7TT6oovVjfDon/KII4MoVK+SXioQTh9+Bux57wvtp/2JkKRTJmy4vBOz91oXPUy1uytgYm/NsK52+TlIH26zt9UKJbSmufMx2ELohEbG4vo6Og0JEMPmUpfDVyMnfx7C3P0WhP8tsiCcU6Jq2V/k518Z3qf8iKtBtcJkiYICAKCgCAgCFiCQOEjGnp17pTekyYi/g727/4EQfE/oaz3Oc3o11Isad9NdkBEfDksD22H6Tcfwh5DSbINEsBRxWs6NkRipAceWXIIT9Qri5kPlcX4gxMw78SfcHMl5YbykOgX025sS6LBNSpUqlryPCRzhinlcaD/SOxdOcCIJe9spR1WF/SZ2gbXwwkP2u1nUsERHsmJrvD0iKef+RdXJFH41MSnz+Phlkfw8eKW+G6bP3lqtOup6zLDoPN5h9I8Pa4liyW/iQYbd+zNYH2Gmxt5l8y8Gromw1ybIUTDklnL+TF6CBFXguYdbEduquCfkcKpKKyqsG3J2H5ekuHh7kbPZt6z6tm+73JHQUAQEAQEgYJAoNARDS2ox+TR4I2zsM1IvjgUToY9WshPEn/I0Yc+GedKM6H25bXQI86txM6BW3EVMPTym/gutAGG1CqHt+vUQNcFB1An0BfzH6+KaUcmYdbx5bTL70XHc8VgLcjKfNfSlkSDJ15LZ0sjoC8O2XBzpmS2NNby/okI9DUqYfe1CE9cC+dQqBTfhBq3RpM0zEiziRbVDbgS6oLiFGa15yIb7ExC+O8mEqNS5ua81octiIauz8gobIqJhU40hGTkz9sFG9YxsfEpxSY9iGhohqVj7+qbF/xz3IxUppoaXCU8f5afXFUQEAQEAUGgiCFQ6IiG7q1QRCJ0M3D2WdIkXGTr2hRbZMr9ZHJqmHLOatJppaNQPyDSWALf3RmGzs3fwPT1l3DkRjR+e6ERlpyZjbEHv6VsTrRTqy5Fxquyw01Vv00TbEuioYU7Jyt9RSJ5MRoEG7CXCAJpwFUfE1QUmBORCP6B09uyNFzzwDDnMOWVSiFffB0tNooIBeEWRzqPWkHJCDcAVyOAYu5UrYxIRyKTsxzow/ObaHChvtDQ0JSwqcw8GmrWJEY8X96KONWrwcBEg54/5fzicBn3rMrH5Es/CvqimekQWL/BzwEnLXDEcCrGhdeDK+9oSBMEBAFBQBAQBLJBoNARDd2jgehjSD7RDcnxZ1WRPraxk3SBt65nYJGzMri1/Vbd5ObXnJLJmPYIwsqI+fjw32AsfboWzsavwiv/TkQ0GVFuVPJbVyhodn6qIJt/vZtoZL+WcqvRYK8MG/2lvJPQuKIBL3bZgxkrG+HIJS+Ex1HvuEahkp1o/hsGg/YWlUdH03ab9Z00KQyJVlLDCR7Ep1qF3ES3hrcRFu2MdQeDsP1UgCk8K2emUn4Tjez0GeYejYxmw7H33LNfn9kdwfjFxhrvMqI1EbCjhsukX1VcJNPJpN/QC/7pHtHsELbnv+s7EpTBzsUJnkw+7Xk40ndBQBAQBAQBmyBQ6IiGsvkT45B8uh95NH4kIzsHO2dkAGiVtHnHOxlRxgA8/d8kPN3qMTStfgGP/DUEN4yR5BlQ9bOzbLYmGswPAryd8cnT+9G19WF8tfx+TPmjAqLjtZS2yvOQg1oYvBudqAhVMp677ybe67sFoRFeeG/B/Vh3yE+FZqXXpWS34vKLaOi7x3kt1CdEI7sZzPrviaRDiI2Lv+sgJngsAqbHxkTm83afonI26zbiCC/HyMKU9unypB0MV84wIU0QEAQEAUFAEMgCgUJJNBC+EUknulK3jRQxlT0pSBmfWSVtZxJA/3q6B7bGT8WYXoEYsGkI/rx5AF7OnhYtCJuGTlGPeJeUJN4Y0OECalaIxMFzxTF/U7BKWav0JxwOZdJjWDQADnuhc+LIsdMg2Ihn2lylVLmumLuuDOk8nE1ZqHJmmlubaJgbaPwzF+pLSEhIUz/DPOOUntI287CpnI3HIhwd6KA4g5Hwv5uCs/bHneL4WAgsLS0CnJnKYNRCzRynUY0b2gBir4Y0QUAQEAQEAUEgKwQKJdFIPv0yku98ZYrDz8EHuE406JS4eA+M2P8lBvbshXU3v8ZH+79T2ZpY48AhR9k1WxIN7gtrUtj7UIwMujsULlXCKwkRcZwlSpNbqERbJgF8dn3X/p5yEqXnTaS4chfKPkVeDhK/xxpYFK7HV2WPhX4/axMN83FwpinOOMUt94X6NLx0IqIRGR0Ly1Bz1KNY7BwXZ8zUYGYYvby0TGDS0iLAWamMlAbX0Rp7uVxy4nF2NIBkvIKAICAICAKFsI5GQiSSDjegLFOkzXBiwbaKGbJoqvSjnF2SsIq8GVeKT0PHpgY8uPY1VZBPK8dHMdYkcM1OBG1TomEqoJdEQnCiAizJ0DJEsRZDCba1TFs5yvxjEnqznyQxBT4Wm3PFbaYhlLmLyYhl0Cr884No6F4NvVBf+mxT5h4NRRmYbGUjBFepSMlwZsIimnGLHh3alU9QVbF1EXhG4UCuVNfF00PbxXaMcCHLsOOjOFMXJzPIbm1afsXCeaR5xi0WhHt6iJercM6U9EoQEAQEgcKBQOHzaEQeQtKpTkD8dbXrrqWtVSamZuCk/GQOoJZ3SQmgyThPTPTG92fGokvnVzDp4CgsvLAFbi4sXuT/VHLcbIWMttVoOCOeDOPK/sm4Gums6mNotT20pktNNfG3ZR4eJRvXADGNmLJXUShV3fJGHLvCxgFREMUzLGca+UE09DFykb6YmBhVP0MnG3rWqfQi8KyMuQQy9uLi2GCm7DhelB1HdlyzfadJIvIZq7wZGpHLqoYnG5aScehuohVPDy1n63Kkxm9FnuzVEC+XI027jFUQEAQEgRwhUOiIRnL4NuD0Q7Sxf4dMYc4MxZmlOOOUqhRBP5HhrCwi+mKDnH5N5N1/VUODCIRrMi7cqYiT3uvgGXwDT216BwaVm8oyA11Hz1ZEg0fkSX0O8klG/w5XsPlISRy65IEbRDiydbtkMdWq6jdl1iIfhtJ/+JM0pUzxRAx++BDm/FEHF0PdEBqTIWvL9Kr5STS4fgbvCOthUzrJSF+oL2uSoRl7emScO9V/cPSCc5a8G/C8Go3Zh/6oOi0qNp89RTl7nizphz0fw2QtjtYef3ekxjVWuNaKNEFAEBAEBAFBICMECh3RABGN5FPdiUyEkpFMla41cYIiGarWBZEKVUGCSQX/blbQOynBExFGbxyPfBClG36Gj4+NxLJLO+HpnHPRoq1Cp9h4Y03l4Acu4pUef+Ps1TIY+V1r/H3Sg4y63BstehVwhock9ShXLBkfPXEY3e/fg8277sHIHxrhfKgzXFTeXMtafhENrknARINbRoX6zIv0ZWbgJhGQWmpWXheaEcxpODnnv7TMEWDvBXszEim+zlLykFrET5A1R4A9aexRc6TGdVbYq+FseuYkpM6RZl/GKggIAoJA9ggUOqKRHHUETifaIynxBpuKWr0Hsre1zJomTwZpFoyJ7jgbWRMHb9XBlbggHEwKQn1fX9QPLI0a1Zviius19N40HHFIyLE3g29lK6Kh7hXvjI73ROO1zmdw8YYPxvxWiVLz0ujzsGnMn/tK3aLCYZLpHq7o3+4auje+gq3HSmH6qmC4uebMKMovosFCcM44lZk+Qw+dUksgg510HiNnTGJj2byxt8vbk6oY5wHH7B8h+z5CC/mhxZYDj19649K+EbBe7+MMpHOhLFSOttzYa8jeQyEZ1ltLciVBQBAQBIoKAoWPaJAYPPlIMxKDHyevhSlDFNeRUJmk/HAgtAHWXGuFtVcb4VJiBbQKDkKXKqXQurY/inuF43LEGdxIuIPvTvyMtVd2k/HKeoScewZsSTTYMCnrB6rc7YQACnG6E5OEaKNWmTk3LVWfoZ3NihQu5FvaJwG3o1wRWCwRt2KIrPHufw6gyS+iwdoM/jInGunT2urZjtITDSYZnF6UKzanb3wsawrYsyEtYwS4bgbXz8hpc6Mifh4OW8QvI7Q4dCrR4YgGkwvOPMXPGRNQaYKAICAICAKCgDkChY5oKMP41CsUOfWFEmA4U2G5GEMpbL7WAXPPd8TO0Bok8i2OfvVKoVc9f5T2j8bJyINYdX4Ldtw5iRvR13AtLgIJVE3cg7JW5Ta9vS2Jhuojx3aTYUzlBsn4p39TQsJ0KXjGMvhMl7N5Kly6BGe04vAivq5WV1yvLG4508gvohEZGUm76oZs62fwWNMTDSYZ8Sq1KOPEQmbW6qQaPCJezvwNLykpkbIladWtdciyE4PrV2MvmZeXR0rIjLytJiudiyOmueX140EF/NirIU0QEAQEAUFAECgUREOZtyajkHfctZ11LauSU9hG4ExXJCU4Y/P1dph6si9W36qKqn4eGNqiFJ5sWgrXDEew8sIG/Hp+M45F3SADXak5KNzIlb5yKv2+e1HYSgyujZozQBHJCQjj2AAAIABJREFUIDyYb5TwdiKPA+0U8h85FS8TA1X1nPUqli5gXTqfpCqE+3g4kRHEIWEk6OVwtJSMVBZfMF/S2+r6DN4Zzax+hnnthlQSkawIhkGJmHUydjc2svOe0XrR5lxpClSKM0vXVNrj0qc3dfS6JZqoPsG0HnOHqb2exRsYTDxzuZTsddjSb0FAEBAEBIFsEChgj4aeXFVRDWVyKzVGYiyu7huBqbv8MetSR5R0d8erjUuhf8vyCMMxfH7oe6y+sgfX48Noh55E0yY9gnka3LzOvC09GtxXpgWckr6ElxP6dzqLGX9WQRxVaTZSCBWTgiSmHSTctiTUSeGg0pTS8URUihFAne+Jwa0oF+y94I5og4aOqdi4xVDlh0eDK4GzPkPPMmUeMsWvpReC63HgHAuvpRPN2rThsCmuYCwGUNppZoLHtR/y1sirQdhK0TYNRUvXZN4wL7xns1fDzVW8GoV3hqRngoAgIAjYHoECJRravip7IsigJKNYi99wwl+HQzH0zzM4fMeI3iEBGNWuHKqXc8K8Q1/hixPLcZlCo9xcKfaeC9mlhMlYvjNvCcy2JBo8atYxVynhjJEPn0TbZnvw88aWmLG6IqW5pT+SRoU9GpoXwpLem/b4KUOXCxUv7Ns8Gm/23I7IWG9M+LEx1hwh45BDszJ3BGR4k/wgGnFxcYiKisowra1ONLgz5oX6OA0uC2/TFnjXgUlPKZLh7S0hPuknVCvQl7NkABktCk5360EMWav74th0jgtFcnV1x8TBpNUQUm/ZG7QcJQgIAoKAgyBQoEQjxWo22Si0uY0Ff1/Ce5svwJ2qOk9qXxGPNw2iWggumL7rU4w5vIgIhiclvXWh3fhEMr650rcyQ1UYljXtHFsTDQ4Z41Cxjx47jEdanMOs1U0wd10ZeLhq5QWVIZfWss56iTIk9BVvdEGLqjGY+MwO3Awvhre/bYxrRF5c6X6s3WTdhqUtP4hGREQEeW2MGeozMirUx8JlzjClVbBOLS6XlbZA23V3bCPYfI55yjmlrbVqPvDz6U7icEdviVz4MJbdhY651vg9yoMqx0uRTEd/EmT8goAgIAikIlAIiIbGMpIpjmfKuvMYsek8ulTyw8Ru1VCvom9KT8dtG4UpJ1dRcTt3lUZR0yxoxrSTUlPzday3q2pLoqEFjiVT9XIn1CqdgAjKPuXrkYgjV90Ut9BqgOWskjdFxqgsMLxnXTHAiGKUgtKNhPWXwp0RGk2eDpMo3FIPCfcgP4hGWFioSkvrSiEXGYVP6Z4M/p5IgzJSuBRFTaXJyJWdgFnqPqR9y2MdgTGeM01ZTjIze9PUQ9kEY064AApHi3NYosFrgUmnhztn+pMmCAgCgoAgIAiwjc6fDvneMglrMaW7SSZLeuKac5i87TJealQWox+ojGLeHOtLu/mmnetx2z7CFAqbcnPx0ATjdK6iFXrolIoqon9UAYnUIaX71eKRMtFoEVgTv3aahWKeJZRRZqJE9LOq6nFX+3X53xg4eh5cchynnBrDpGdp5axQLpxxK8EJNYO4EJgTzt+mlKJupkrpZlFUWoIqxbjIaAeKebigvF8Sjt8kcTyFXTEb00pMUHgDH5bLDVdrEw2un3H7NlWAJ/E+C8E1okH14F1c1JcTZQ7jv3Hj3fdEYhi5WaypomXrEVGLF5IND9Qf5awK76VWAc9h3JwF4+D548xDLAw2D3Wz4NQic0h0TJx6z8r/lrq5wtsUzrRz4MKaJnp++Jlh7wLrcDici99fmQRp6yP7ZyA74p7V2Pi9xZO8GroHUWpr5P9KkDsIAoKAIFCYEbAR0dAgyOhDh8MNJq89j2n/XsZHHSrhlfvLw4mtYSYSbBSbBOJTdnyC2Wf+gLuTO8jmJo9Gxian/iGZ8nGq2d8pLfuPWe1QIxGNJv418W37T6noW4D6fNYcJ5lXUM490bh7iSTRzYp5JKFpxSQ8eu8JGBNc8cf2qth5wQWxJBJnZLg7Lkwu+Ady7/CrISWT0LH+bTSvEY6VO8ph6ylPXAsn44+rjOfGSjfrmrWJRlRUNCIjo1I8GbrwW4mLlbGkhUdpTdPv5KaxZ4fDp3JLsHJzz4I/J+1KZ6OTU68msDvIhGNeDMrMx6c9H+Zzx7hrX6mvq7C4lKnV1nLGzdIntuAR5x7EUOgUG/X52fR5YzLBnkAWYJtnZsvo3kzU+f2XQyUTaTcjkVIbc9NIkY6xPgu5f6Pge7gR2eS00tIEAUFAEBAEBAGbEg3tgy2toT530wV8svkSZvWshYcaBqoPPS2UiBPWMqFgoxMIi7uByPhIlQJWJa9lTQPt1vFOngqroa189QFMn/LOvBtOP3NGI866xDt6erEADr+xxFzlXri7eKKsbzAVu9MyqWg+jcxT51qTaGg3dEaHOlH4asivRDRc8OKUR/DPCW8aExmMRCwqE/+pHxyL3/Z6w82d8KLXyvo6YdbL/6FF4+OYtbQTpv8ZDAPhRKoWzeuRh2ZtohEeHkGF+mJTvBk60VBGkzJKtblNyUaWy77zJbw8uaBYxp6oXF620J7GHJwzjrFxyUYvr3l+PjQHYt7WgPmgc0ZUMt8YSCUgnM1ZJ5fa+4TybKl9h8wJfmGaiJhY62lfshoXL2UOV2N8MvJSWIKX8hLS2mASqq0VjYxoLXfrRL1D0qneXkzsc3eNwjSf0hdBQBAQBASBvCFgc6Jh3t1V+29iwobzGEd6jDaUXUozrvUAJbaK9LS3Tji47wD2792L1vffh8sXLuLc+XNo27499u7Zg8uXL6N79+44fvIEGjdugg3r1+PSpYt4/sWXcPLUadSuXQsRZNRyqE7lqpVzhliaDdWsd1etTTTYSKxaMgEvdb5AAmgXfPVXRVyLcCHPSiLahRjxQoczCA66iflrmuDXnT6Io01K5lRvdrqJAO9Y7D5TEr8f9IYHhWDllWQwaNYkGmzUhIaGkhA8PkUIrou/Fclga0WFzTHZyL3hoxvD7mSUFcWCYmqXWoXF8C61ZjDyaxrZUA+UyWjM+251Vg9OzkhH1o+g3m+dgHh5amF19tByW2nd0rFplbi1iveZYWKKSLX0khqJo6PZ28HnasRUW1PaOtLWlKXEgY9lEsTPnDRBQBAQBAQBx0agwIjGyatRePfXU3ivSxW0rF5cGUTax53pXzYy+TUVPuWECeM+xi+/LEPlShXh4uGB1q3uU0dv3LgRrVq1xp3bt3HpymW0bNkSf2/egrLly6mdutCwMNSoVh316talsIZYPPHUUzmccS39rpJ/ZGPvWpVoqG1c1lskU90L9qI4wds9EVFGNiydUaqYExYM2oKa5aLx6pz7sfaQNxnStMtJIVLuZKTfjnVBgGcSouNNUnN1vbzFdFiTaDDpu3nzdooeI703QzeiNOPGGkZmsjLOONTEXhsbgtrOMxMKTbeiGYOW7EKzoUhZ2tLol1KzdhVWTLi/nkQ03EjDYw8tjpMV6EKrfOgwhwF6sncuS29B6oZIdgQh479r64mXCm9ccAV5Jh762tOHldG5pjMpayCJwul5y+7++QCRXFIQEAQEAUGgECFgQ6Jh0giQ3RhnTMLklWfQuV5JtKiheTKUAWSy5DNyuE+aMAErV61ErRo1VGrOli3vxY7tO1GvQT28M+xd7PhvOyZP+RQ+xbxxb4vW6PVYb7w1cCDtmMfh9Jkz6P3Io6hbrx569up9F/wZfmDmYAdPv6BViYa6qMkQNAOEAkkQT19BxRLQsGKs2oW8FumJgxddKcRL64kmoNd2J1O9AbmPu9bHZ02iwSltmWgoETiLv03F+bjDOulQCOSZaOihV9qOLMePs9Gaxk6zxE4vgIeWCQVn5GIdE//MxFPfdS6qUSkqi7NpvfNzyUJ+1tfYS9MyeuW9Psnd49WwcHdjT0bBhCTpIXlqPVI4piK8XN/HjLzq/ZaUx/ayYqWfgoAgIAjkLwI2IRpaBIdGJHhnfu2+WyrXeod6pMngHVllNWkfnpl9hH4yYTymTJuKD94bgd0UQtX1wa5YuWIleTNaoVat2liz+k/l0WBDpUuXB9DjkZ54/dVXULZsORiMBvz377/4cNRoPNq7T64QtWRnzvpE4+6uql1pVq8QbgmJrLxwIoJBPhct9RQ1xpM8IBl8+Odq4GYnWZNoREREUqG+6BSiwTu0imDwVzoxsXU8GmoRqtGwocaeDVciOAVltGU3F1z1nCtN5zZWPrvrF9a/67SQ50rt3lMGo8I6RxlhyHPGxSStQQXMw9FcXZ0oHKnwJTRI42Hj93IiIayb08MULQ23KqzrUfolCAgCgoAgkDcEbEI0VBeVN5+zngC3IxIR4MOGnm760W6zFiOVqWE1fvzH+OnHH1GlShVlIPZ74QUcPHgA506fQTUKjdq4ZTORirIUJlUNFy9eQs2Qmjh77hzK0WudOnfBwDdex+tvvIm+zzyrdcfksUhDIDIIQVEBXRZuH+c/0UgNJWO8uFK4llFLe90EsSJzefdf3L2wrEk0bt68pUJM9PoZKVXA02Um0nphjdCptOPR550JL/eBM11ZOM15e+IsOJv7phENopGFpVMW9Nsah+hBP0yc7Y1k8Ph5TbNOw3rTpmVxYk+G9a5pjZnK/hqWbM5kfxU5QhAQBAQBQcCeEbAd0TDlbNLTsprMY4Wdnn5W12NkBOj69etw+9ZNtQseTwLimzevo3u37vh769+4fO0K2pEw/Pq1GxRS1QIrlv+Gmzdu4o23BhHpuIgW9NqGvzYgKKg0GjVulO18pUY4Z3tomgPyn2hoShY2vLk8Bv+jwqRUji4mRFra37wpMTIfs/WIRjJu3bpDYUGUDUvVy6DxKAG45s1Iq8/IH6KRfpR8Tw5N4VShBWXQmRtmHDLFFdB5x9iRyAYva85ubI8kQxENrlxPRMNazYMK4Lmpquu5fVeyVk/kOoKAICAICAKCQM4RsBHRMO2vq114rZNOSpjMv5tE32n0BBkPJCIinMjEdeXBuHnjBvwDAuhDPQ5eXp6qmJsrqaHjDQZcI+IRULIUfIv54OrVa+piniQgD6DjXehD+wx5QTwoJKNCcDCuXrmKEiVLEHkxIjIiQglmAwID6T50HvW1bLlyKrzHkt25Zb9uwWsfzMlFwb6cTpzmAVJYKpbGBQw1Lwb/qyUAtj7dYKLx/MNtMWXi6zntcJrjWZ/B9TPYiGarnvUZOsEwD51KPcn6Hg3zDpnPLZMM3cuhUifnaaR5O5nJhoHIBsfEOwrZYPzNC77lDUHbn83kmT0aeW2MA2dusrfkBZmLywvyScrrbMj5goAgIAgIArlFwEZEI7vuZa/GvXHjOka89x6io6LQuUsXbNv2H15//TVs2rABXbp2xY9LluCZ557Hjh078OcfK1GsuC/ua3EvFv+4FI0aNSLPxgWMGDESF+j7ooU/KPLwXL/n8M03CzDs3eE4sG8fNmz4Czdu3kD9hg1w4MAB3HtvKwx9513aUbSs+NTu3SewcMlaFgGYcv/rYuzU3UgVIqZ0FCqnlokkqG8mmqAFCvHf1F+ZiHGGIUUoNAKhJZDibFKs1zA/lygG1dJIUqn1+e+mmiTqZ42YOHFdEiYjKWFXdDz97GxigEpEnsF08e0TKPVM6xZ18fhj7dUYchvSZCAyGEXzqMWgm3kwTILw1JS2+uBsbaRo88IEiMNWuNpy1ll+slvfuf87G65MzBJpXrVFopGOjAS4ub9LwZ6pj8dew6XM0ePUsOzRyItEip9B3ghhwls0mnhjisY8yigEAUFAEMg5AoWEaGTf8cmffoLT5IkYN26cSln7/siRGPfxOKwlEXjte+ri3XeH4o03B1JthjD4eHvh1u1bWLXyD7h5eRCRGIapU6ZiwvjxmPHZTPR57DHlAflh4fcUwnMbs2bNJsLyF7Zv347rRGgio6NRokQgxk+YiPr1G2bfOXVE9mTJwgvZwWG5Jxk8uMjISNqpNyiyp2XW4m8a4dCEvxy+pONZ0MYWi1tNouQCiqniFLYGAxVpJNKhqJcZ0SgqpEN5Mii7lEsBZVSy1kPHXrrYOIMi0DlpOnHk9c9pYYsOycgJCnKsICAICAKCQFFDwG6IxugP3qcQp5J4of9LWLPqTyxasgiTJk3Cnyv+gLunB+bP/wpNmzVHjZohCPT3V8bY3DmzkUhWbKeOnVRhv4+JpMyYMR3vDh+ujIEhgwZRBVtPzJkzF6tWrcJO8oZcunIF91FRwPVU9O+ZZ5/FG28MTJnzrMOn9HSy5gaGbizrO3pOZGTH4MzF6yhOaXgrBQfh3MVrCKPXKpUrrYzrC1dvKa9FSf/ilC2LdkY5fCsoELfuRMLfz5OMc3ecp/OrVy1LVbUNuBMaQYL3krhM55UtHUjXu65CbapXLoPzl25hwQ/rUK9ORTzVpwPuhEXi/OXr8HBzR0jV8rh6M1Rlp+Lzj544T9XHE1GxXEkEBnBdk3RNV5prpm6unwNOiRlGRJG/M9FgjQaHCKmrpmSc0nUSmhenYJppjISPKpBGRnAB8QyT98KJ1oORxMZp/U32TTSYZJIXjoB19+BaGfZb40Rfo5x+OJaqg2fn0bh73jglNVewt5/ihAXzXMpdBQFBQBAQBOwJAbshGrNmzsDx48fxdN++mD5tOnku7lBY0zvYsnkTCcNvkSHoSWFRFykrVWVUqVSZDO8ruHDhAnksbmHy5Ml4e/Bg5QX56ssv0fuxx3GDNB4cLnXy5EkMJ+KxhbJWnaMsVR06dUZ7Epa/SVmqPvtsFirStTh0St9xzCxWPiUMyky0yUZU6vFEH8igfnfUFzhw6BT8/IqjU6v6+P2vHSo8p2RxP5QJ8sPafw6gZYPqqBZcDis270Qi5eR/qnd77Dt6Ft3bNEZoeDTeHf8NNv8ykeqDXMPIid9gypiXMXv+72hWNwQbtu1XtRZe7dcN8xatgSfZpU/0aoN+zzyIrxetxZwvlxMR88NLT3XBtz+tR3F/H8yb/BY69BqOUhRuViukIiaPfRmuSoBq3lLDH1RAlskLkdPFroooUkVwxoVJBpMNJhrc59T6GXoGKNsTDd0A1EklG78qfMq0026JVienmGR1fPr7GYyJqsK9ViMl94TPmn3M7bV4DBwuVZR28HnFMtFQ+iMLm14vxJ00Zvbu0bFwyHKYICAICAKCgIMgYDdE4/btm/j4f+Motj8SLZq3JOM0EX9RuFO3bt3IWHHBk089gRnTP8P169fogz5WCb979OiBuXPnoFr1akRGbqpCbazX2Lx5szLU3h02DH+tW49NRFZ69e6tCEs1So/btGkTDBs2HCEhIRg06C14e3tbIAbXDfHU7+mNwX17T2LYuK/xzbTBKF+hJN4aOQ/lSgRg2ODH8OjTY+FMWY8iYmLRumEtlClZHL/8tV0V8/YkUWh4TAyGvtQLG7cdwMGj59C9YzPcU6siBo+Zj3r0PTomDuFhBrz9cg/06XU/omKM6PX8GJQjHHr3aI2HH26Nr0k/sm7tLhTzpfEkJCD0diQi42Lx4TvP4n8zF6P5PdVx+sJVfDXtbfj4FcuAaPBLmnGbW4Ob9QYRJLpnkqF/aVWuiZSZPBpKi6JuY3uioY2Ps2FpxdHYm6EUMwVg2GeGMReEM7K3qwD6ZO33RSYZbnqlSWtfvACux3MSy9nCTF66rLqgtFZ0PK81T/Lo2DtxLAC45ZaCgCAgCAgChRwBuyAauunO5CKG9BO+fn7KBuWdcT/yBLDBmpMWER4Bdyp+5UlhU2zMsa4jgMOt9PjwXGgXU05R1h99sehaCatZhq2169fu4MW3p6Nz6wYUKuKOw+SliIyKw4OdmmHB4nXkafCGczEPPPdYR5w/eQXfLvuLwph80fH+BphJHovHu7TCxl2H1c6/X3Ef9OrQFFsPnIQvjWPvgVMoXyoAFSsEUVhVOYTUDMbYaUvgRjurT/RpjwEvdMf8xasxa+5vePLRDjh7/ir2HDpJepQ4PNWzHVZs2IWIsAi80a873npDq56eKgvnrFY8Lj3Jpp7hKieoa8eyCJwzhbGXiMehh06xR0Mr1KeTDB012+7aqxh5InZs/KW2wqe/SVCF4dKSjdySv5zPYs7PYKOaCaVGILVMc1w9WkvdWrRabByJ94loZJ2BSSOw7DFzp/Vm586pojWBMhpBQBAQBAQBqyFgF0RDjfbGEiB8FW3/udNuPBssvBVIWZeIfGimKKdU4s9uzSg0D1xI2SnUX9TLaJPlo9Lr8u9KaGuiCyqrkxEo1ghO5YdYBLZGKciYUva4no7UZJnrV6Zft2w5gKUrt6BS+VJ48uH2WLxiE85euo4H2jSBO/Ulnsb1SLdWOHDwDFas+4+8KV50XFssXb6V9vkTEBEZhxqkzzh6+gqqB5dGkpsz7m0QgmV//IsHOzTBkt83IYYM0Fee7oqf1v6LOzfC0br5PXj8kTbY+M9+3LhyG0881gFTZv8EHwo348rioUy8yPCvUj4IEWQk9Xu8g/KumO+Yp6VMpkLvOeAAutHF3gwO/Unr0Ug2pXDVq4Kb5jMPWhCLJk0tF63+CK8RrTCa/Ri+Wq0NAxnwWny/vTR+dnm9Md5FsenFFtUqzjRDGBfic1UVtMWTURRXgYxJEBAEBAFBQH0OkqFleTBxAWKWdO4DON2aRMSARbnsMci4M/qHttqNz+KYbIedFAv494BTjeUWjTpFt2AiPOZOES6mZ2lFhoycKemN/LQdyvluO8eQ8y5q2l17i4apkTiVLpdXT8o/Fp3MHqnw8HB1rE40eL64mrKedUrtdqdc1xbWs2bwKR2GPVnrJsRZ+G8wJKhQQvYQZbuuLZqp/DiI51Xb5VeEjvQItpjd/BhJdtc0GBOITCdmcpjJk0EYsOdMmiAgCAgCgoAgUJQRsAuioYxvAxXQS4qi8H36oCZ9gebBMJkqOlfi3znkRXMraESD4zX4HNJxUE5bbS7VBVPPVb+yV0PffWQRNx/k4kNK1fIWzr9GEfYfOk3x2YkUiuWL/YfPkjHhhk7tGuHvnUfgQ9mert4Kw/1Ui2LH/pPw9/aEkfoXUqU8/ti4nbQYnuSVaKqOrVujIq5ev42AUn6UIaoCCeEv4u9dxyjkygU+VHywRrWy8PMphvOUbYpDtA6QbqNquSAKw2qODVv24tjZi2hcuwbKlA7Apv8OKIfNA/c3wuEz57Fg4ToEBfih2wMtcP7KTQSXKakKg5UrG0A4uCD0ZhjCSPNRrxYVNLxJRQxpPJdvhOL6nTDUqlwB7e6vnxZDCxHSCvVFqh1cPeNUEnWM0eamVQRnr4ZOt/LXFOUUomz0aoQr54TNwmHn82EspAeRjXhVaT0vGcHyuaMKY8abn4mi3LiwpZFE++mbLn7XvDkFlU2tKCMvYxMEBAFBQBAobAjYB9Fg3kA256FDh0jwHIbW992ncOTdXI6p183RBCIg0aQ58PXzwcGDB1UkeP36dem1GJw6fRb169XJNEyBjbTo6Fi1u+1FtTdy3jTj+JNZPyM6NBI9H2yNcVN/QBSFIi1fPAZvvDcLgZSadtW/+/B2/0exZsseBJNQOyLegJKUTvYa6TeiSQjevGkIfie9RK3KZZEUl4iODzTFM7074LO5v5BmYyN6dWyJk1duoFaVMqTFKI91/+xThtuNi7cRSSFJ9zWpha3/HUKjetWI6JyjcKhSOHrxMop7eaFJsxAlJHemqLDG9PeVG/5DxbKl0KF1I/xB2a+MhEGre+vg2MHTOH35NurXpoxbXm4whsdiz8nzuKdSBfTo2hI9Hm5lMsxzRgRYpM8aDZ1ksFeDtQbsH9F0Nnw9bedb/znn85D1Gbyjrgm9uepy5sZeYdY76CPUw74YKyYbTOTYO1QYReLcJy6botIEM403aXKsPb+F4XrxNAdM/MybGq9J/1MU0vgWBpylD4KAICAICAKFHwG7IBo6jOM+/h/27t6NwUOGqFCRLVu2onKVysobweLi8+fO4/ixI6hQoQI5MhJRu849eOrpZzBtymQcPXJEZZx6pFdvldp2+3/bKK2mpyIefOwJSp3LRnCt2rURGFiCDDc2Fozo3buPEpxn13TTeOrnvyGc6lN89P7zdI8j+PDT77Bi8f8w6MMv4Eu79TuOnKGCgh4Ij4xF28a1sPfkBdJDAN/OHIZjJy5g3IwliDVS5eyIWMRQiNPYkc+hz0P3Ye4Xv+OrpWvQulFt3A6PROO6lAKXyMb6fw/Ag4y3s2evUZEvwNfHmzwlPpgy8RW8PHA61eW4Bm9fH3iScX1v81rYfeAcrpMXo35IZRw4dR7urm5o27we9h49ScUKw3CHxPat64Xg7DWqx2FMxjUSyndpWQ87SDNS3M8Dj3RpjX7PdTVL4psdMql/57Ap1mcwmXOmQbPxxWlA9WxTmkdDb9bb8dXmWNNiaBl+KGwnDUeyV29GCuVQxIxHYSQDN57Im15f3vLZyd8jea49PTnDVNHUZWjoaeuI4Y+jDYZU75K29lStkBwmrsjfWZGrCwKCgCAgCAgC+YuA3RCNG9evY+jQISpF7dXLV1CDUtaeOHECwRWD1cf7ESIS/V54iQrz7cKVy5dUiE6Le+/Dyy+/jHfeIUE3hU0dp5oZ02fMwtnTpzGP0t4GBgaS98JLpcMNDg6mDFARKi0utytXrqJmzZp49rkXyBPQVDMjstiF1XUUU+b9guW//Y0Bzz2oQpMGfzBPGbbXbkXgQco2tX7HQXTv0AxTiTh0aXEP7pBHo1RgcVy+cF0VEWzetLYKq+rcvC6mLliBMSP64elH22L2vN8w+/uVuL9xHfhQsb9jpy6qXflmTUJwg4jHrv+OIbhCKSrM155qZfyORvWr4vDxC6hSoQwOnD6PAX27ok/P+/FY//EIp+J/DepUxf7j58jwcUanextix4Hj6NmDCM2ClWhYvSIu3LiN5596AKMn/4Durevj332U3crPG326tsZLL3ZTGak0W90yrwZjZ16PWZccAAAOeElEQVSoj1MSsxdJaWpUtinzjFN8XesRDf0R4nt4kbGr18TI30erIK7OGggq7EcEOcGC9Kq27CFPszd5xzirWNFu2pZDbFw8zQExDo7ApGfMg0iGSxoiXbRRkNEJAoKAICAICALKSrQXMTgThytUtbt06SBs3/4fyS6cTSQhTtVgKE6VtIODKyKMUt5evnKJjC0D6RPKoVnzZli/bp0Kk4kkj0XTps3x/XffYe26tRhAJMTX11d5Q3zoO6fLLV26NELvhKJUqVJUtM4NZcqUUYREb9mFfBw6dg7bdh9HaUpL+xARjTNnr2Lj9kMU6lQBtWtWwL7DZ9CSPBlbdxxGEBXOM5I3pXrl8lizcQd5JrzwQNtG2LnvFIUtVcJ+8n5Upgrf1SuXo8KCF/Hv3hOq5kAD8kacunCNUtPGKt3FqUtX4O3qiau3Q9Gifk0cPH4eR89cIo1GVZSgsKwrN+/gvpZ11BD+3LRTpdkNpOJ8bkSArpIeoyKlxXWmndbatSoRxrcQTzUaIqjqePNGNbCP+uBLnp/L5KW5RZXFQyqVRet76zLtsphk8H3ZA8VEQ09pq71mKtJHBpguZNbE/NYzRs3ni3UoXK+gqDcmcGzoFqbGNjaHJFpGSwtTzy3riyYT07PNsTSMMqkx0aABu9KzJZmlLMNRjhIEBAFBQBAoWgjYDdGwJuxMWphUlCtXTukFLGnZVQZXZkY6j4cWK3/31bMmK5oBb27GZ0duMu9/atot/ol9EFmZ8JZTh5wXsGOvUTSFZWnVwDVvBu++q2rgpkJ9qcaY9YiGjo0K3eHicEU0par5GuB1xzU2NHF44WhFnWikxV977oRcFI61J70QBAQBQUAQKDgE7I5o6EZ3ZsZ3Tl7/f3vnotymDkXRpEnTNvf/f7QzzctJfM+WOEaWhRE22BgWM540QQhpCXe0Oa9S29q/FeRDEAjx8C17kgUozXRleZZiQb/YdNuk6w1h7fcxC5PHQ/vPnWjZqQEvp6fEuXHjH1TNLgNXlCtKrBuH04gOZdTaPtjtdWPd2zb7zfmYttZSpLpbVFBJTbtmViEFrPWxVWG9Ac+tF+qTsJP7jN74BpGx5zoVg8Fr3bEG3D40lfvKsmMEWiLvZpWKKVaHrNJQokPab+/+s9gkryvBJnwIO9pCAAIQgAAEbpPAzQmNFHOVKEhe0++sEs0WfOzNTqylYdt7EwvxaDfjae2JGN3gNcMzO0LjgmHdhOw8OhJtEQTDLqtQa7Bo2jWuG1EbRGtKI2RCX01HGl20GYSTzV60HYfPQ/dqpVIcTbxlWu+87sGX25RcSWJ2qVgMMGQMU2xG47se12M6ofH7t2WaCvevt93UzW5+rWItB6VzTlP3XnOc2xAfE9efAwIQgAAEIACBNRC4aaGxhgVawhyVdjgt1BcrWcttKgaCe7apY/EZrag8TSRIw/yx7FzLDQTff1LkOqXUwfOxaFjWJStQp0rYHBCAAAQgAAEIrIMAQmMd63zVWaq+w9+/f5u32bLIRJcpBaDHbFNN/qq9QPBonZEI+WGWlSBGlKbW4g5kGfmWJcaOIfEr/z2rqvxcXImmWxJJsTcLBp9TjIZmqyJ1Sy/WN92q0jMEIAABCEDg9gggNG5vzW5uxC8vL3f6yG0mxmY0AiOJ0VDsRxAW9lE7pQQN4RuhIOO+OJC4eLfKy3INSkWKu8algNqYgLsQI7CGQxxerY6DJWOb1fHjwdIL/5LYO80qNavJMBgIQAACEIAABHoJIDR6EdHgXAIen+GRIXJfktiIqW71sX9LXIQ0t7nFoWtTur372HxbNWzFIbTRI11j1b1Ux2ENh4TGvxcVjJvXIeGoon2xngRiY16rw2ggAAEIQAAC4xNAaIzPlB4TAnmhPokNiYtHq0j+YG+4PfNU6kJVBzCGtG+C2Ng0QerdV+peitFYw/FtQuPlQGjMYWOvFMNPoaYNQmMNTyJzhAAEIACBtRNAaKz9CZh4/pvNJgSCS1AotW2wXgRLRvzpcRgaxqnxEwp6fjNXKqWyclep/Wltg7hZi9CYY8G+uB5bi9N4tDiNuto1Ez+adA8BCEAAAhCAwMQEEBoTA1579/uF+lqhEYK8RxIaYiyxodoRsYzIoftVrAq+Dtcp1c9Qets5Ho9mWfq9EsvSHPkzJghAAAIQgMAlCSA0Lkl7hfdSoT5lnZI1I7VkpEJjP+vU6ZC+LPr5zYKgo9hI60es6016LNY3s0hw2TNsYRSD8/xHhftOX2euhAAEIAABCEDgNgggNG5jnW5ylNpYKq3ttwmAmEkqukuln9R1aoxJfn8pI9XH3Zdlt0ortccaDutw2ZHY+jQO4x1etvE8deCpiGPhvlgykgMCEIAABCAAgeUSQGgsd22vPjPVu5DQSC0ZeWzG6daM7uBmBUO/v38mdSS2oX7Dz5UUi3t9fTehdc7ytzVMXBDISiTBqE+0GA2rYZKO5tfTQ4jV4IAABCAAAQhAYNkEEBrLXt+D2flb5b5CdzXt+vpQIPi/f/8OAsBLmaZODQRPJ5iOR5thxSkoXkFByM9/nlbxFl3zjjU0+i0ah+sXr/lpWaEkBLxie8pYgeb6bCwmRvfK++h7JtRXjJdBaKzsvx6mCwEIQAACKySA0FjhondtznMUNZvGY/gUCC6x0eUudVgV/PzF2BMb1p3qbGxt061MRyr+d+6czh/htD1IYLxaVfBjxQvLI1BmrntzL2vdmo6x0n0+JTisaGJ7rzrXKj0Pcp8iTmPaZ4HeIQABCEAAAtcmgNC49gpMdP9LbKh1j9adZhs2nKklRK5TMQB4Py5DU3arhv49hjWja/OsOI1LsJhoGQd3K2vD27tn39q/PLdSySKhKt0K0Faw/tMR17IuhnJT+/qUheOzvhK56ZFnExoli8ngCXMBBCAAAQhAAAKzJYDQmO3SXGZgLg50t9K/o09+FBR+Pm2Xj9KtFB7knf5Mz01tzWjHNYdCdZdZS90l1BQxoXGY4vdQdESB8RCC5N26cKook2iRsPwwC4c9Kj3izgr3WYrbRwLCL/dgcCcIQAACEIDAFQggNK4Afcpb5i4z+v3T3jbrcLHgoiL93c/72Lyf3NqQ/p6fcyuFWzFy0aG+07/5vaazaBySPnUjPeWajdm3LAtvb5+9ViJV55YVQ3Ut+ta8a3zRInIoYL4s45ViOGRdiYcapTEj2yBulAmMAwIQgAAEIACB5RJAaNzA2uaWBBcB/ne9SU6FRG6Z8A1+rXg4Jia6xEGaPSrPJJWLiymsGTewjBcZoiwKH1ZHI9YRaQ9f+0dLMfxkWZ8ukV7Wg8b10wspbrffQQTFSu3rKKB4kYXnJhCAAAQgAIEZEkBoXGhRSpYGv7XOeTyDrAwuGvQzFRnp79qspcIh/b3k++7nS+lkj1ktuoSFi5fS+S6hkV9T+v1Cy7HI23imLblP5YfWROl9f5qr1KWDsFXTJFg47OPZsCQ0lAmMAwIQgAAEIACB5RJAaIy0th7H4CIhDYyWeChZHVKhkW663fUoFxLpUHOrQyo0jm3gS25KXUIj79P77btXySLSJX5Gwk83DYHXVxXri0He8diGOAylq32wmIzwF1MkU7qr7VvOfBz3dwoc/wwxHDYmGw8xGjy2EIAABCAAgWUTWI3QqNlcpVaH1D3JN2eeYcmtDl3B0TqfbuT83n2Wg754iHQONYJhqOA4pX3XNX3uV1NudJf9lT0+O1UFl/Uguicpk9SPxk3qekHxNd+9Na8Zc4cABCAAAQgslcDihUa6ySm5KLmISEXDsSDp0ga6JCT6REW+Qa9p7w9hTdu8TZ9IOSYy+s51jSv/0iAuJv5vRC54shpYzM6jpRRWFfbdcT2d0Q5hYkvKxHTpHgIQgAAEIACBgQQGCY3Sm8lrvK0sxS24YMjTsebWB980p65Nfm0apFzaXPdt8HMRUmLTZYnI23Ztyo9t1k89VyskhrRDZAz8JtIcAhCAAAQgAAEILIzAIKFRM/dThEceKJ0GRufuSV3uSi4W8s3wEHHQJy5q3ZX6+nGOY4mJoZaCoe0RDTVPPm0gAAEIQAACEIAABFICowsN77wre5LOd6Vj9Wt8I5wKEP9bSTiUNs4KPt4PSm2nXSsY1K7WKrEHtSOtT98Gv+98ScB0Pc41fU1xLV8vCEAAAhCAAAQgAAEIhH2rbaTTSlo7Kr7BzgOkffOdF4HzdiWBoU7z/kqxDvnGviseopTBKN+Ep2Kl1E+fMJjKDalWANS2QyzwRYYABCAAAQhAAAIQmCOBexMGQWvknzzDUhrr4FmVajbzxywROZCaGIfSW/2xXJB8POeIjNL4phAD5wqROT6MjAkCEIAABCAAAQhAYDkE7j8+PrZ5AHUqOtzK0GUx6LIM1Lon1QiHkrtUXyzIOWKhdhNf224KobGcR5CZQAACEIAABCAAAQgskcD9ZrPZCQ0XGJpo7jJVettfEgA5pFrBMaZVolYA1LZDKCzx0WdOEIAABCAAAQhAAAJTEri3WIsgNFxcpGKj78Y1QqNksUj7PUVg9PVZ03/f3ErCqvYa2kEAAhCAAAQgAAEIQGDtBO4tA9QuHrwkMvJY8T5hkGd6OseFaQzBcK7VYu0PCPOHAAQgAAEIQAACEIDAKQSC0PALh1gzaq0K2uincR5dgzxHEJxz7SnQuAYCEIAABCAAAQhAAAIQOE4gZJ1KhcapwLoyUNX2h1ioJUU7CEAAAhCAAAQgAAEIzJ/AntA4JjjOFQLnXj9/lIwQAhCAAAQgAAEIQAACEHACewX7Omr3hbYIBR4aCEAAAhCAAAQgAAEIQKCWQGdl8NoOaAcBCEAAAhCAAAQgAAEIQCAngNDgmYAABCAAAQhAAAIQgAAERieA0BgdKR1CAAIQgAAEIAABCEAAAggNngEIQAACEIAABCAAAQhAYHQCCI3RkdIhBCAAAQhAAAIQgAAEIPA/yRmi7heuhqsAAAAASUVORK5CYII=">
          <a:extLst>
            <a:ext uri="{FF2B5EF4-FFF2-40B4-BE49-F238E27FC236}">
              <a16:creationId xmlns:a16="http://schemas.microsoft.com/office/drawing/2014/main" id="{2EC7DA7A-89B3-472C-B809-EA222A841058}"/>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76200</xdr:rowOff>
    </xdr:from>
    <xdr:to>
      <xdr:col>0</xdr:col>
      <xdr:colOff>1619250</xdr:colOff>
      <xdr:row>7</xdr:row>
      <xdr:rowOff>0</xdr:rowOff>
    </xdr:to>
    <xdr:pic>
      <xdr:nvPicPr>
        <xdr:cNvPr id="8" name="Image 7">
          <a:extLst>
            <a:ext uri="{FF2B5EF4-FFF2-40B4-BE49-F238E27FC236}">
              <a16:creationId xmlns:a16="http://schemas.microsoft.com/office/drawing/2014/main" id="{07BDCB43-E89F-4182-B697-31B37D0909E8}"/>
            </a:ext>
          </a:extLst>
        </xdr:cNvPr>
        <xdr:cNvPicPr>
          <a:picLocks noChangeAspect="1"/>
        </xdr:cNvPicPr>
      </xdr:nvPicPr>
      <xdr:blipFill>
        <a:blip xmlns:r="http://schemas.openxmlformats.org/officeDocument/2006/relationships" r:embed="rId1" cstate="print"/>
        <a:stretch>
          <a:fillRect/>
        </a:stretch>
      </xdr:blipFill>
      <xdr:spPr>
        <a:xfrm>
          <a:off x="0" y="76200"/>
          <a:ext cx="1619250" cy="1257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1227599</xdr:colOff>
      <xdr:row>4</xdr:row>
      <xdr:rowOff>65836</xdr:rowOff>
    </xdr:to>
    <xdr:pic>
      <xdr:nvPicPr>
        <xdr:cNvPr id="4" name="Image 3">
          <a:extLst>
            <a:ext uri="{FF2B5EF4-FFF2-40B4-BE49-F238E27FC236}">
              <a16:creationId xmlns:a16="http://schemas.microsoft.com/office/drawing/2014/main" id="{2FDE4015-97DB-423C-A45F-16DF519EA91C}"/>
            </a:ext>
          </a:extLst>
        </xdr:cNvPr>
        <xdr:cNvPicPr>
          <a:picLocks noChangeAspect="1"/>
        </xdr:cNvPicPr>
      </xdr:nvPicPr>
      <xdr:blipFill>
        <a:blip xmlns:r="http://schemas.openxmlformats.org/officeDocument/2006/relationships" r:embed="rId1" cstate="print"/>
        <a:stretch>
          <a:fillRect/>
        </a:stretch>
      </xdr:blipFill>
      <xdr:spPr>
        <a:xfrm>
          <a:off x="104775" y="28575"/>
          <a:ext cx="1129174" cy="8860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99786</xdr:colOff>
      <xdr:row>10</xdr:row>
      <xdr:rowOff>46287</xdr:rowOff>
    </xdr:to>
    <xdr:pic>
      <xdr:nvPicPr>
        <xdr:cNvPr id="2" name="Image 1">
          <a:extLst>
            <a:ext uri="{FF2B5EF4-FFF2-40B4-BE49-F238E27FC236}">
              <a16:creationId xmlns:a16="http://schemas.microsoft.com/office/drawing/2014/main" id="{810CB417-91A5-42DF-9E69-E9978A7E1A23}"/>
            </a:ext>
          </a:extLst>
        </xdr:cNvPr>
        <xdr:cNvPicPr>
          <a:picLocks noChangeAspect="1"/>
        </xdr:cNvPicPr>
      </xdr:nvPicPr>
      <xdr:blipFill>
        <a:blip xmlns:r="http://schemas.openxmlformats.org/officeDocument/2006/relationships" r:embed="rId1" cstate="print"/>
        <a:stretch>
          <a:fillRect/>
        </a:stretch>
      </xdr:blipFill>
      <xdr:spPr>
        <a:xfrm>
          <a:off x="0" y="181429"/>
          <a:ext cx="3338286" cy="249557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92D050"/>
    <pageSetUpPr fitToPage="1"/>
  </sheetPr>
  <dimension ref="A1:V46"/>
  <sheetViews>
    <sheetView tabSelected="1" topLeftCell="A4" zoomScale="80" zoomScaleNormal="80" workbookViewId="0">
      <selection activeCell="G7" sqref="G7"/>
    </sheetView>
  </sheetViews>
  <sheetFormatPr baseColWidth="10" defaultColWidth="11.453125" defaultRowHeight="14.5"/>
  <cols>
    <col min="1" max="1" width="26.54296875" customWidth="1"/>
    <col min="2" max="2" width="34.1796875" customWidth="1"/>
    <col min="3" max="3" width="14.7265625" customWidth="1"/>
    <col min="4" max="4" width="16.54296875" customWidth="1"/>
    <col min="5" max="5" width="13.1796875" customWidth="1"/>
    <col min="6" max="6" width="24.54296875" customWidth="1"/>
    <col min="7" max="7" width="18.81640625" bestFit="1" customWidth="1"/>
    <col min="8" max="8" width="12.81640625" style="6" customWidth="1"/>
    <col min="9" max="9" width="24.54296875" style="6" customWidth="1"/>
    <col min="10" max="10" width="25.54296875" style="6" customWidth="1"/>
    <col min="11" max="11" width="18.81640625" customWidth="1"/>
    <col min="12" max="12" width="24.54296875" customWidth="1"/>
    <col min="13" max="13" width="18.81640625" customWidth="1"/>
    <col min="14" max="14" width="24.54296875" customWidth="1"/>
    <col min="15" max="15" width="25.54296875" customWidth="1"/>
    <col min="16" max="16" width="12.54296875" customWidth="1"/>
    <col min="17" max="22" width="24.54296875" customWidth="1"/>
  </cols>
  <sheetData>
    <row r="1" spans="1:22" ht="84" customHeight="1" thickBot="1">
      <c r="A1" s="80"/>
      <c r="B1" s="387" t="s">
        <v>0</v>
      </c>
      <c r="C1" s="388"/>
      <c r="D1" s="388"/>
      <c r="E1" s="388"/>
      <c r="F1" s="388"/>
      <c r="G1" s="388"/>
      <c r="H1" s="388"/>
      <c r="I1" s="388"/>
      <c r="J1" s="388"/>
      <c r="K1" s="388"/>
      <c r="L1" s="388"/>
      <c r="M1" s="81"/>
      <c r="N1" s="80"/>
      <c r="O1" s="80"/>
    </row>
    <row r="2" spans="1:22" ht="12" customHeight="1" thickBot="1">
      <c r="A2" s="1"/>
      <c r="B2" s="1"/>
      <c r="C2" s="1"/>
      <c r="D2" s="1"/>
      <c r="E2" s="1"/>
      <c r="F2" s="1"/>
      <c r="G2" s="1"/>
      <c r="H2" s="7"/>
      <c r="I2" s="7"/>
      <c r="J2" s="7"/>
      <c r="K2" s="1"/>
      <c r="L2" s="1"/>
      <c r="M2" s="1"/>
      <c r="N2" s="1"/>
      <c r="O2" s="1"/>
    </row>
    <row r="3" spans="1:22" ht="29.25" customHeight="1" thickBot="1">
      <c r="B3" s="394" t="s">
        <v>1</v>
      </c>
      <c r="C3" s="395"/>
      <c r="D3" s="396"/>
      <c r="E3" s="397"/>
      <c r="F3" s="398"/>
      <c r="G3" s="1"/>
      <c r="H3" s="7"/>
      <c r="I3" s="7"/>
      <c r="J3" s="7"/>
      <c r="K3" s="1"/>
      <c r="L3" s="1"/>
      <c r="M3" s="1"/>
      <c r="N3" s="1"/>
      <c r="O3" s="1"/>
    </row>
    <row r="4" spans="1:22" ht="19.5" customHeight="1" thickBot="1">
      <c r="B4" s="394" t="s">
        <v>2</v>
      </c>
      <c r="C4" s="395"/>
      <c r="D4" s="399"/>
      <c r="E4" s="400"/>
      <c r="F4" s="401"/>
      <c r="G4" s="1"/>
      <c r="H4" s="7"/>
      <c r="I4" s="7"/>
      <c r="J4" s="7"/>
      <c r="K4" s="1"/>
      <c r="L4" s="1"/>
      <c r="M4" s="1"/>
      <c r="N4" s="1"/>
      <c r="O4" s="1"/>
    </row>
    <row r="5" spans="1:22" ht="23.25" customHeight="1" thickBot="1">
      <c r="B5" s="353" t="s">
        <v>3</v>
      </c>
      <c r="C5" s="354"/>
      <c r="D5" s="399"/>
      <c r="E5" s="400"/>
      <c r="F5" s="401"/>
      <c r="G5" s="1"/>
      <c r="H5" s="7"/>
      <c r="I5" s="7"/>
      <c r="J5" s="7"/>
      <c r="K5" s="1"/>
      <c r="L5" s="1"/>
      <c r="M5" s="1"/>
      <c r="N5" s="1"/>
      <c r="O5" s="1"/>
    </row>
    <row r="6" spans="1:22" ht="38.25" customHeight="1" thickBot="1">
      <c r="B6" s="353" t="s">
        <v>4</v>
      </c>
      <c r="C6" s="354"/>
      <c r="D6" s="407" t="s">
        <v>184</v>
      </c>
      <c r="E6" s="408"/>
      <c r="F6" s="409"/>
      <c r="G6" s="78" t="s">
        <v>5</v>
      </c>
      <c r="H6" s="7"/>
      <c r="I6" s="7"/>
      <c r="J6" s="7"/>
      <c r="K6" s="1"/>
      <c r="L6" s="1"/>
      <c r="M6" s="1"/>
      <c r="N6" s="1"/>
      <c r="O6" s="1"/>
    </row>
    <row r="7" spans="1:22" ht="21.75" customHeight="1" thickTop="1" thickBot="1">
      <c r="B7" s="353" t="s">
        <v>6</v>
      </c>
      <c r="C7" s="354"/>
      <c r="D7" s="402" t="s">
        <v>7</v>
      </c>
      <c r="E7" s="403"/>
      <c r="F7" s="403"/>
      <c r="G7" s="158">
        <v>2023</v>
      </c>
      <c r="H7" s="7"/>
      <c r="I7" s="7"/>
      <c r="J7" s="7"/>
      <c r="K7" s="1"/>
      <c r="L7" s="1"/>
      <c r="M7" s="1"/>
      <c r="N7" s="1"/>
      <c r="O7" s="1"/>
    </row>
    <row r="8" spans="1:22" ht="21.75" customHeight="1" thickBot="1">
      <c r="B8" s="353" t="s">
        <v>8</v>
      </c>
      <c r="C8" s="354"/>
      <c r="D8" s="404"/>
      <c r="E8" s="405"/>
      <c r="F8" s="406"/>
      <c r="G8" s="1"/>
      <c r="H8" s="7"/>
      <c r="I8" s="7"/>
      <c r="J8" s="7"/>
      <c r="K8" s="1"/>
      <c r="L8" s="1"/>
      <c r="M8" s="1"/>
      <c r="N8" s="1"/>
      <c r="O8" s="1"/>
    </row>
    <row r="9" spans="1:22" ht="12.75" customHeight="1" thickBot="1">
      <c r="A9" s="3"/>
      <c r="B9" s="2"/>
      <c r="C9" s="2"/>
      <c r="D9" s="2"/>
      <c r="E9" s="2"/>
      <c r="F9" s="2"/>
      <c r="G9" s="2"/>
      <c r="H9" s="2"/>
      <c r="I9" s="2"/>
      <c r="J9" s="2"/>
      <c r="K9" s="2"/>
    </row>
    <row r="10" spans="1:22" ht="30.75" customHeight="1">
      <c r="A10" s="335" t="s">
        <v>147</v>
      </c>
      <c r="B10" s="391" t="s">
        <v>9</v>
      </c>
      <c r="C10" s="391" t="s">
        <v>10</v>
      </c>
      <c r="D10" s="378" t="s">
        <v>11</v>
      </c>
      <c r="E10" s="389"/>
      <c r="F10" s="389"/>
      <c r="G10" s="389"/>
      <c r="H10" s="389"/>
      <c r="I10" s="389"/>
      <c r="J10" s="390"/>
      <c r="K10" s="378" t="s">
        <v>143</v>
      </c>
      <c r="L10" s="379"/>
      <c r="M10" s="379"/>
      <c r="N10" s="379"/>
      <c r="O10" s="379"/>
      <c r="P10" s="375" t="s">
        <v>12</v>
      </c>
      <c r="Q10" s="369" t="s">
        <v>13</v>
      </c>
      <c r="R10" s="370"/>
      <c r="S10" s="370"/>
      <c r="T10" s="370"/>
      <c r="U10" s="370"/>
      <c r="V10" s="371"/>
    </row>
    <row r="11" spans="1:22" ht="30.75" customHeight="1" thickBot="1">
      <c r="A11" s="336"/>
      <c r="B11" s="392"/>
      <c r="C11" s="392"/>
      <c r="D11" s="360" t="s">
        <v>14</v>
      </c>
      <c r="E11" s="361"/>
      <c r="F11" s="362"/>
      <c r="G11" s="357" t="s">
        <v>15</v>
      </c>
      <c r="H11" s="357"/>
      <c r="I11" s="357"/>
      <c r="J11" s="358" t="s">
        <v>16</v>
      </c>
      <c r="K11" s="360" t="s">
        <v>14</v>
      </c>
      <c r="L11" s="362"/>
      <c r="M11" s="385" t="s">
        <v>15</v>
      </c>
      <c r="N11" s="386"/>
      <c r="O11" s="358" t="s">
        <v>16</v>
      </c>
      <c r="P11" s="376"/>
      <c r="Q11" s="372"/>
      <c r="R11" s="373"/>
      <c r="S11" s="373"/>
      <c r="T11" s="373"/>
      <c r="U11" s="373"/>
      <c r="V11" s="374"/>
    </row>
    <row r="12" spans="1:22" ht="57" customHeight="1">
      <c r="A12" s="337"/>
      <c r="B12" s="393"/>
      <c r="C12" s="393"/>
      <c r="D12" s="142" t="s">
        <v>17</v>
      </c>
      <c r="E12" s="142" t="s">
        <v>18</v>
      </c>
      <c r="F12" s="142" t="s">
        <v>19</v>
      </c>
      <c r="G12" s="142" t="s">
        <v>17</v>
      </c>
      <c r="H12" s="142" t="s">
        <v>18</v>
      </c>
      <c r="I12" s="142" t="s">
        <v>19</v>
      </c>
      <c r="J12" s="359"/>
      <c r="K12" s="142" t="s">
        <v>18</v>
      </c>
      <c r="L12" s="142" t="s">
        <v>19</v>
      </c>
      <c r="M12" s="142" t="s">
        <v>18</v>
      </c>
      <c r="N12" s="142" t="s">
        <v>19</v>
      </c>
      <c r="O12" s="358"/>
      <c r="P12" s="377"/>
      <c r="Q12" s="355" t="s">
        <v>183</v>
      </c>
      <c r="R12" s="380" t="s">
        <v>20</v>
      </c>
      <c r="S12" s="381"/>
      <c r="T12" s="382"/>
      <c r="U12" s="355" t="s">
        <v>21</v>
      </c>
      <c r="V12" s="383" t="s">
        <v>22</v>
      </c>
    </row>
    <row r="13" spans="1:22" ht="56.25" customHeight="1">
      <c r="A13" s="135"/>
      <c r="B13" s="136"/>
      <c r="C13" s="136"/>
      <c r="D13" s="136"/>
      <c r="E13" s="136"/>
      <c r="F13" s="136"/>
      <c r="G13" s="136"/>
      <c r="H13" s="136"/>
      <c r="I13" s="136"/>
      <c r="J13" s="137"/>
      <c r="K13" s="136"/>
      <c r="L13" s="136"/>
      <c r="M13" s="136"/>
      <c r="N13" s="136"/>
      <c r="O13" s="137"/>
      <c r="P13" s="138"/>
      <c r="Q13" s="356"/>
      <c r="R13" s="310" t="s">
        <v>181</v>
      </c>
      <c r="S13" s="311" t="s">
        <v>23</v>
      </c>
      <c r="T13" s="143" t="s">
        <v>182</v>
      </c>
      <c r="U13" s="356"/>
      <c r="V13" s="384"/>
    </row>
    <row r="14" spans="1:22" ht="102" customHeight="1">
      <c r="A14" s="145" t="s">
        <v>24</v>
      </c>
      <c r="B14" s="160" t="s">
        <v>25</v>
      </c>
      <c r="C14" s="163" t="s">
        <v>26</v>
      </c>
      <c r="D14" s="164">
        <f>INDEX([0]!REFERENTIEL,MATCH(ERD_BSCU!B14,[0]!CODIF,0),MATCH(ERD_BSCU!$G$7,[0]!ANNEE,0))</f>
        <v>3592.91</v>
      </c>
      <c r="E14" s="146"/>
      <c r="F14" s="169">
        <f>IFERROR(D14*E14,0)</f>
        <v>0</v>
      </c>
      <c r="G14" s="171">
        <f>INDEX([0]!REFERENTIEL,MATCH(ERD_BSCU!B14,[0]!CODIF,0),MATCH(ERD_BSCU!$G$7,[0]!ANNEE,0)+1)</f>
        <v>1595.86</v>
      </c>
      <c r="H14" s="147">
        <v>0</v>
      </c>
      <c r="I14" s="174">
        <f t="shared" ref="I14:I17" si="0">IFERROR(G14*H14,0)</f>
        <v>0</v>
      </c>
      <c r="J14" s="175">
        <f>F14+I14</f>
        <v>0</v>
      </c>
      <c r="K14" s="148">
        <v>0</v>
      </c>
      <c r="L14" s="149">
        <f>K14*D14</f>
        <v>0</v>
      </c>
      <c r="M14" s="150">
        <v>0</v>
      </c>
      <c r="N14" s="149">
        <f>IFERROR(M14*G14,0)</f>
        <v>0</v>
      </c>
      <c r="O14" s="151">
        <f>L14+N14</f>
        <v>0</v>
      </c>
      <c r="P14" s="183" t="e">
        <f>O14/J14</f>
        <v>#DIV/0!</v>
      </c>
      <c r="Q14" s="151">
        <f>J14</f>
        <v>0</v>
      </c>
      <c r="R14" s="151">
        <f t="shared" ref="R14:R20" si="1">IF(J14=O14,0,IF(J14&gt;O14,O14-J14,IF(J14&lt;O14,O14-J14)))</f>
        <v>0</v>
      </c>
      <c r="S14" s="190"/>
      <c r="T14" s="151">
        <f>R14+S14</f>
        <v>0</v>
      </c>
      <c r="U14" s="151">
        <f>IF(J14=O14,J14,IF(J14&gt;O14,O14,IF(J14&lt;O14,J14)))-S14</f>
        <v>0</v>
      </c>
      <c r="V14" s="309"/>
    </row>
    <row r="15" spans="1:22" ht="68.25" customHeight="1">
      <c r="A15" s="152" t="s">
        <v>24</v>
      </c>
      <c r="B15" s="161" t="s">
        <v>27</v>
      </c>
      <c r="C15" s="165" t="s">
        <v>26</v>
      </c>
      <c r="D15" s="166">
        <f>INDEX([0]!REFERENTIEL,MATCH(ERD_BSCU!B15,[0]!CODIF,0),MATCH(ERD_BSCU!$G$7,[0]!ANNEE,0))</f>
        <v>5034.21</v>
      </c>
      <c r="E15" s="146"/>
      <c r="F15" s="169">
        <f t="shared" ref="F15:F20" si="2">IFERROR(D15*E15,0)</f>
        <v>0</v>
      </c>
      <c r="G15" s="171">
        <f>INDEX([0]!REFERENTIEL,MATCH(ERD_BSCU!B15,[0]!CODIF,0),MATCH(ERD_BSCU!$G$7,[0]!ANNEE,0)+1)</f>
        <v>1288.56</v>
      </c>
      <c r="H15" s="146">
        <v>0</v>
      </c>
      <c r="I15" s="174">
        <f t="shared" si="0"/>
        <v>0</v>
      </c>
      <c r="J15" s="176">
        <f>F15+I15</f>
        <v>0</v>
      </c>
      <c r="K15" s="148">
        <v>0</v>
      </c>
      <c r="L15" s="153">
        <f>K15*D15</f>
        <v>0</v>
      </c>
      <c r="M15" s="150">
        <v>0</v>
      </c>
      <c r="N15" s="149">
        <f t="shared" ref="N15:N20" si="3">IFERROR(M15*G15,0)</f>
        <v>0</v>
      </c>
      <c r="O15" s="154">
        <f>L15+N15</f>
        <v>0</v>
      </c>
      <c r="P15" s="184" t="e">
        <f>O15/J15</f>
        <v>#DIV/0!</v>
      </c>
      <c r="Q15" s="151">
        <f t="shared" ref="Q15:Q20" si="4">J15</f>
        <v>0</v>
      </c>
      <c r="R15" s="151">
        <f t="shared" si="1"/>
        <v>0</v>
      </c>
      <c r="S15" s="191"/>
      <c r="T15" s="151">
        <f t="shared" ref="T15:T20" si="5">R15+S15</f>
        <v>0</v>
      </c>
      <c r="U15" s="151">
        <f t="shared" ref="U15:U20" si="6">IF(J15=O15,J15,IF(J15&gt;O15,O15,IF(J15&lt;O15,J15)))-S15</f>
        <v>0</v>
      </c>
      <c r="V15" s="188"/>
    </row>
    <row r="16" spans="1:22" ht="105.65" customHeight="1">
      <c r="A16" s="152" t="s">
        <v>24</v>
      </c>
      <c r="B16" s="161" t="s">
        <v>28</v>
      </c>
      <c r="C16" s="165" t="s">
        <v>26</v>
      </c>
      <c r="D16" s="167">
        <f>INDEX([0]!REFERENTIEL,MATCH(ERD_BSCU!B16,[0]!CODIF,0),MATCH(ERD_BSCU!$G$7,[0]!ANNEE,0))</f>
        <v>4331.8900000000003</v>
      </c>
      <c r="E16" s="146"/>
      <c r="F16" s="169">
        <f t="shared" si="2"/>
        <v>0</v>
      </c>
      <c r="G16" s="171">
        <f>INDEX([0]!REFERENTIEL,MATCH(ERD_BSCU!B16,[0]!CODIF,0),MATCH(ERD_BSCU!$G$7,[0]!ANNEE,0)+1)</f>
        <v>1345.43</v>
      </c>
      <c r="H16" s="146">
        <v>0</v>
      </c>
      <c r="I16" s="174">
        <f t="shared" si="0"/>
        <v>0</v>
      </c>
      <c r="J16" s="176">
        <f t="shared" ref="J16:J20" si="7">F16+I16</f>
        <v>0</v>
      </c>
      <c r="K16" s="148">
        <v>0</v>
      </c>
      <c r="L16" s="153">
        <f t="shared" ref="L16:L20" si="8">K16*D16</f>
        <v>0</v>
      </c>
      <c r="M16" s="150">
        <v>0</v>
      </c>
      <c r="N16" s="149">
        <f t="shared" si="3"/>
        <v>0</v>
      </c>
      <c r="O16" s="154">
        <f t="shared" ref="O16:O20" si="9">L16+N16</f>
        <v>0</v>
      </c>
      <c r="P16" s="184" t="e">
        <f>O16/J16</f>
        <v>#DIV/0!</v>
      </c>
      <c r="Q16" s="151">
        <f t="shared" si="4"/>
        <v>0</v>
      </c>
      <c r="R16" s="151">
        <f>IF(J16=O16,0,IF(J16&gt;O16,O16-J16,IF(J16&lt;O16,O16-J16)))</f>
        <v>0</v>
      </c>
      <c r="S16" s="191"/>
      <c r="T16" s="151">
        <f t="shared" si="5"/>
        <v>0</v>
      </c>
      <c r="U16" s="151">
        <f t="shared" si="6"/>
        <v>0</v>
      </c>
      <c r="V16" s="309"/>
    </row>
    <row r="17" spans="1:22" ht="94.5" customHeight="1">
      <c r="A17" s="152" t="s">
        <v>24</v>
      </c>
      <c r="B17" s="161" t="s">
        <v>29</v>
      </c>
      <c r="C17" s="165" t="s">
        <v>26</v>
      </c>
      <c r="D17" s="167">
        <f>INDEX([0]!REFERENTIEL,MATCH(ERD_BSCU!B17,[0]!CODIF,0),MATCH(ERD_BSCU!$G$7,[0]!ANNEE,0))</f>
        <v>6597.43</v>
      </c>
      <c r="E17" s="146"/>
      <c r="F17" s="169">
        <f t="shared" si="2"/>
        <v>0</v>
      </c>
      <c r="G17" s="171">
        <f>INDEX([0]!REFERENTIEL,MATCH(ERD_BSCU!B17,[0]!CODIF,0),MATCH(ERD_BSCU!$G$7,[0]!ANNEE,0)+1)</f>
        <v>2007.17</v>
      </c>
      <c r="H17" s="146">
        <v>0</v>
      </c>
      <c r="I17" s="174">
        <f t="shared" si="0"/>
        <v>0</v>
      </c>
      <c r="J17" s="176">
        <f t="shared" si="7"/>
        <v>0</v>
      </c>
      <c r="K17" s="148">
        <v>0</v>
      </c>
      <c r="L17" s="153">
        <f t="shared" si="8"/>
        <v>0</v>
      </c>
      <c r="M17" s="150">
        <v>0</v>
      </c>
      <c r="N17" s="149">
        <f t="shared" si="3"/>
        <v>0</v>
      </c>
      <c r="O17" s="154">
        <f t="shared" si="9"/>
        <v>0</v>
      </c>
      <c r="P17" s="184" t="e">
        <f t="shared" ref="P17:P19" si="10">O17/J17</f>
        <v>#DIV/0!</v>
      </c>
      <c r="Q17" s="151">
        <f t="shared" si="4"/>
        <v>0</v>
      </c>
      <c r="R17" s="151">
        <f t="shared" si="1"/>
        <v>0</v>
      </c>
      <c r="S17" s="191"/>
      <c r="T17" s="151">
        <f t="shared" si="5"/>
        <v>0</v>
      </c>
      <c r="U17" s="151">
        <f t="shared" si="6"/>
        <v>0</v>
      </c>
      <c r="V17" s="309"/>
    </row>
    <row r="18" spans="1:22" ht="72" customHeight="1">
      <c r="A18" s="152" t="s">
        <v>24</v>
      </c>
      <c r="B18" s="161" t="s">
        <v>30</v>
      </c>
      <c r="C18" s="165" t="s">
        <v>26</v>
      </c>
      <c r="D18" s="167">
        <f>INDEX([0]!REFERENTIEL,MATCH(ERD_BSCU!B18,[0]!CODIF,0),MATCH(ERD_BSCU!$G$7,[0]!ANNEE,0))</f>
        <v>5522.2</v>
      </c>
      <c r="E18" s="146"/>
      <c r="F18" s="169">
        <f t="shared" si="2"/>
        <v>0</v>
      </c>
      <c r="G18" s="171">
        <f>INDEX([0]!REFERENTIEL,MATCH(ERD_BSCU!B18,[0]!CODIF,0),MATCH(ERD_BSCU!$G$7,[0]!ANNEE,0)+1)</f>
        <v>4444.09</v>
      </c>
      <c r="H18" s="146"/>
      <c r="I18" s="174">
        <f t="shared" ref="I18:I19" si="11">IFERROR(G18*H18,0)</f>
        <v>0</v>
      </c>
      <c r="J18" s="176">
        <f t="shared" si="7"/>
        <v>0</v>
      </c>
      <c r="K18" s="148">
        <v>0</v>
      </c>
      <c r="L18" s="153">
        <f t="shared" si="8"/>
        <v>0</v>
      </c>
      <c r="M18" s="150">
        <v>0</v>
      </c>
      <c r="N18" s="149">
        <f t="shared" si="3"/>
        <v>0</v>
      </c>
      <c r="O18" s="154">
        <f t="shared" si="9"/>
        <v>0</v>
      </c>
      <c r="P18" s="184" t="e">
        <f t="shared" si="10"/>
        <v>#DIV/0!</v>
      </c>
      <c r="Q18" s="151">
        <f t="shared" si="4"/>
        <v>0</v>
      </c>
      <c r="R18" s="151">
        <f t="shared" si="1"/>
        <v>0</v>
      </c>
      <c r="S18" s="191"/>
      <c r="T18" s="151"/>
      <c r="U18" s="151">
        <f t="shared" si="6"/>
        <v>0</v>
      </c>
      <c r="V18" s="188"/>
    </row>
    <row r="19" spans="1:22" ht="69.75" customHeight="1">
      <c r="A19" s="152" t="s">
        <v>24</v>
      </c>
      <c r="B19" s="161" t="s">
        <v>31</v>
      </c>
      <c r="C19" s="165" t="s">
        <v>32</v>
      </c>
      <c r="D19" s="167">
        <f>INDEX([0]!REFERENTIEL,MATCH(ERD_BSCU!B19,[0]!CODIF,0),MATCH(ERD_BSCU!$G$7,[0]!ANNEE,0))</f>
        <v>220.52</v>
      </c>
      <c r="E19" s="155"/>
      <c r="F19" s="169">
        <f t="shared" si="2"/>
        <v>0</v>
      </c>
      <c r="G19" s="171" t="str">
        <f>INDEX([0]!REFERENTIEL,MATCH(ERD_BSCU!B19,[0]!CODIF,0),MATCH(ERD_BSCU!$G$7,[0]!ANNEE,0)+1)</f>
        <v xml:space="preserve"> -</v>
      </c>
      <c r="H19" s="155">
        <v>0</v>
      </c>
      <c r="I19" s="174">
        <f t="shared" si="11"/>
        <v>0</v>
      </c>
      <c r="J19" s="176">
        <f t="shared" si="7"/>
        <v>0</v>
      </c>
      <c r="K19" s="156"/>
      <c r="L19" s="153">
        <f t="shared" si="8"/>
        <v>0</v>
      </c>
      <c r="M19" s="157"/>
      <c r="N19" s="149">
        <f t="shared" si="3"/>
        <v>0</v>
      </c>
      <c r="O19" s="154">
        <f t="shared" si="9"/>
        <v>0</v>
      </c>
      <c r="P19" s="184" t="e">
        <f t="shared" si="10"/>
        <v>#DIV/0!</v>
      </c>
      <c r="Q19" s="151">
        <f t="shared" si="4"/>
        <v>0</v>
      </c>
      <c r="R19" s="151">
        <f t="shared" si="1"/>
        <v>0</v>
      </c>
      <c r="S19" s="191"/>
      <c r="T19" s="151">
        <f t="shared" si="5"/>
        <v>0</v>
      </c>
      <c r="U19" s="151">
        <f t="shared" si="6"/>
        <v>0</v>
      </c>
      <c r="V19" s="188"/>
    </row>
    <row r="20" spans="1:22" ht="72.75" customHeight="1">
      <c r="A20" s="152" t="s">
        <v>24</v>
      </c>
      <c r="B20" s="161" t="s">
        <v>33</v>
      </c>
      <c r="C20" s="165" t="s">
        <v>34</v>
      </c>
      <c r="D20" s="167">
        <f>INDEX([0]!REFERENTIEL,MATCH(ERD_BSCU!B20,[0]!CODIF,0),MATCH(ERD_BSCU!$G$7,[0]!ANNEE,0))</f>
        <v>148.52000000000001</v>
      </c>
      <c r="E20" s="155"/>
      <c r="F20" s="169">
        <f t="shared" si="2"/>
        <v>0</v>
      </c>
      <c r="G20" s="171">
        <f>INDEX([0]!REFERENTIEL,MATCH(ERD_BSCU!B20,[0]!CODIF,0),MATCH(ERD_BSCU!$G$7,[0]!ANNEE,0)+1)</f>
        <v>148.52000000000001</v>
      </c>
      <c r="H20" s="155"/>
      <c r="I20" s="174">
        <f>IFERROR(G20*H20,0)</f>
        <v>0</v>
      </c>
      <c r="J20" s="176">
        <f t="shared" si="7"/>
        <v>0</v>
      </c>
      <c r="K20" s="156"/>
      <c r="L20" s="153">
        <f t="shared" si="8"/>
        <v>0</v>
      </c>
      <c r="M20" s="157"/>
      <c r="N20" s="149">
        <f t="shared" si="3"/>
        <v>0</v>
      </c>
      <c r="O20" s="154">
        <f t="shared" si="9"/>
        <v>0</v>
      </c>
      <c r="P20" s="184" t="e">
        <f>O20/J20</f>
        <v>#DIV/0!</v>
      </c>
      <c r="Q20" s="151">
        <f t="shared" si="4"/>
        <v>0</v>
      </c>
      <c r="R20" s="151">
        <f t="shared" si="1"/>
        <v>0</v>
      </c>
      <c r="S20" s="192"/>
      <c r="T20" s="151">
        <f t="shared" si="5"/>
        <v>0</v>
      </c>
      <c r="U20" s="151">
        <f t="shared" si="6"/>
        <v>0</v>
      </c>
      <c r="V20" s="188"/>
    </row>
    <row r="21" spans="1:22" ht="26.25" customHeight="1" thickBot="1">
      <c r="A21" s="159"/>
      <c r="B21" s="162"/>
      <c r="C21" s="162"/>
      <c r="D21" s="162"/>
      <c r="E21" s="168"/>
      <c r="F21" s="170">
        <f>SUM(F14:F20)</f>
        <v>0</v>
      </c>
      <c r="G21" s="172"/>
      <c r="H21" s="173"/>
      <c r="I21" s="177">
        <f>SUM(I14:I20)</f>
        <v>0</v>
      </c>
      <c r="J21" s="178">
        <f>SUM(J14:J20)</f>
        <v>0</v>
      </c>
      <c r="K21" s="179"/>
      <c r="L21" s="180">
        <f>SUM(L14:L20)</f>
        <v>0</v>
      </c>
      <c r="M21" s="181"/>
      <c r="N21" s="182">
        <f>SUM(N14:N20)</f>
        <v>0</v>
      </c>
      <c r="O21" s="144">
        <f>SUM(O14:O20)</f>
        <v>0</v>
      </c>
      <c r="P21" s="185" t="e">
        <f>O21/J21</f>
        <v>#DIV/0!</v>
      </c>
      <c r="Q21" s="186">
        <f t="shared" ref="Q21:U21" si="12">SUM(Q14:Q20)</f>
        <v>0</v>
      </c>
      <c r="R21" s="186">
        <f>SUMIF(R14:R20,"&gt;0",R14:R20)</f>
        <v>0</v>
      </c>
      <c r="S21" s="187">
        <f t="shared" si="12"/>
        <v>0</v>
      </c>
      <c r="T21" s="186">
        <f>SUMIF(T14:T20,"&gt;0",T14:T20)</f>
        <v>0</v>
      </c>
      <c r="U21" s="187">
        <f t="shared" si="12"/>
        <v>0</v>
      </c>
      <c r="V21" s="189"/>
    </row>
    <row r="22" spans="1:22" ht="10.5" customHeight="1">
      <c r="C22" s="5"/>
      <c r="D22" s="5"/>
      <c r="E22" s="5"/>
      <c r="F22" s="5"/>
      <c r="G22" s="5"/>
      <c r="H22" s="5"/>
      <c r="I22" s="5"/>
      <c r="J22"/>
      <c r="M22" s="4"/>
      <c r="N22" s="4"/>
      <c r="O22" s="4"/>
      <c r="P22" s="5"/>
      <c r="Q22" s="79"/>
      <c r="R22" s="79"/>
      <c r="S22" s="79"/>
      <c r="T22" s="79"/>
      <c r="U22" s="79"/>
    </row>
    <row r="23" spans="1:22" ht="63" customHeight="1">
      <c r="A23" s="234" t="s">
        <v>140</v>
      </c>
      <c r="B23" s="230"/>
      <c r="C23" s="231"/>
      <c r="D23" s="352"/>
      <c r="E23" s="352"/>
      <c r="F23" s="352"/>
      <c r="G23" s="352"/>
      <c r="H23" s="352"/>
      <c r="I23" s="352"/>
      <c r="J23" s="228"/>
      <c r="K23" s="352"/>
      <c r="L23" s="352"/>
      <c r="M23" s="352"/>
      <c r="N23" s="352"/>
      <c r="O23" s="227"/>
      <c r="P23" s="227"/>
      <c r="Q23" s="79"/>
      <c r="R23" s="79"/>
      <c r="S23" s="79"/>
      <c r="T23" s="79"/>
      <c r="U23" s="79"/>
    </row>
    <row r="24" spans="1:22" ht="35.25" customHeight="1">
      <c r="A24" s="224" t="s">
        <v>141</v>
      </c>
      <c r="B24" s="350" t="s">
        <v>145</v>
      </c>
      <c r="C24" s="350"/>
      <c r="D24" s="350"/>
      <c r="E24" s="350"/>
      <c r="F24" s="350"/>
      <c r="G24" s="350"/>
      <c r="H24" s="350"/>
      <c r="I24" s="350"/>
      <c r="J24" s="229"/>
      <c r="K24" s="363" t="s">
        <v>144</v>
      </c>
      <c r="L24" s="364"/>
      <c r="M24" s="364"/>
      <c r="N24" s="365"/>
      <c r="O24" s="225">
        <f>SUM('ERD au réel'!Y30)</f>
        <v>0</v>
      </c>
      <c r="P24" s="184" t="e">
        <f>O24/J24</f>
        <v>#DIV/0!</v>
      </c>
      <c r="Q24" s="154">
        <f>O24</f>
        <v>0</v>
      </c>
      <c r="R24" s="154">
        <f>IF(J24=O24,0,IF(J24&gt;O24,J24-O24,IF(J24&lt;O24,O24-J24)))</f>
        <v>0</v>
      </c>
      <c r="S24" s="192"/>
      <c r="T24" s="154">
        <f>R24+S24</f>
        <v>0</v>
      </c>
      <c r="U24" s="154">
        <f>IF(J24=O24,J24,IF(J24&gt;O24,O24,IF(J24&lt;O24,J24)))-S24</f>
        <v>0</v>
      </c>
      <c r="V24" s="233"/>
    </row>
    <row r="25" spans="1:22" ht="15.75" customHeight="1">
      <c r="C25" s="5"/>
      <c r="D25" s="5"/>
      <c r="E25" s="5"/>
      <c r="F25" s="5"/>
      <c r="G25" s="5"/>
      <c r="H25" s="5"/>
      <c r="I25" s="5"/>
      <c r="J25"/>
      <c r="M25" s="4"/>
      <c r="N25" s="4"/>
      <c r="P25" s="5"/>
      <c r="Q25" s="79"/>
      <c r="R25" s="79"/>
      <c r="S25" s="79"/>
      <c r="T25" s="79"/>
      <c r="U25" s="79"/>
    </row>
    <row r="26" spans="1:22" ht="51.75" customHeight="1">
      <c r="A26" s="351" t="s">
        <v>146</v>
      </c>
      <c r="B26" s="351"/>
      <c r="C26" s="351"/>
      <c r="D26" s="351"/>
      <c r="E26" s="351"/>
      <c r="F26" s="351"/>
      <c r="G26" s="351"/>
      <c r="H26" s="351"/>
      <c r="I26" s="351"/>
      <c r="J26" s="226">
        <f>J21+J24</f>
        <v>0</v>
      </c>
      <c r="K26" s="366" t="s">
        <v>142</v>
      </c>
      <c r="L26" s="367"/>
      <c r="M26" s="367"/>
      <c r="N26" s="368"/>
      <c r="O26" s="232">
        <f>O21+O24</f>
        <v>0</v>
      </c>
      <c r="P26" s="184" t="e">
        <f>O26/J26</f>
        <v>#DIV/0!</v>
      </c>
      <c r="Q26" s="245">
        <f>Q21+Q24</f>
        <v>0</v>
      </c>
      <c r="R26" s="245">
        <f>R21+R24</f>
        <v>0</v>
      </c>
      <c r="S26" s="245">
        <f>S21+S24</f>
        <v>0</v>
      </c>
      <c r="T26" s="245">
        <f>T21+T24</f>
        <v>0</v>
      </c>
      <c r="U26" s="245">
        <f>U21+U24</f>
        <v>0</v>
      </c>
      <c r="V26" s="246"/>
    </row>
    <row r="27" spans="1:22" ht="15.75" customHeight="1">
      <c r="A27" s="4"/>
      <c r="B27" s="5"/>
      <c r="C27" s="5"/>
      <c r="D27" s="5"/>
      <c r="E27" s="5"/>
      <c r="F27" s="5"/>
      <c r="G27" s="5"/>
      <c r="H27" s="5"/>
      <c r="I27" s="5"/>
      <c r="J27" s="5"/>
      <c r="K27" s="4"/>
      <c r="L27" s="4"/>
      <c r="M27" s="4"/>
      <c r="N27" s="4"/>
      <c r="O27" s="4"/>
    </row>
    <row r="28" spans="1:22" ht="24.75" customHeight="1">
      <c r="A28" s="8" t="s">
        <v>35</v>
      </c>
      <c r="B28" s="205"/>
      <c r="C28" s="10"/>
      <c r="D28" s="10"/>
      <c r="E28" s="10"/>
      <c r="F28" s="10"/>
      <c r="G28" s="10"/>
      <c r="H28" s="10"/>
      <c r="I28" s="10"/>
      <c r="J28" s="10"/>
      <c r="K28" s="10"/>
      <c r="L28" s="10"/>
      <c r="M28" s="10"/>
      <c r="N28" s="10"/>
    </row>
    <row r="29" spans="1:22" ht="20.5">
      <c r="A29" s="8"/>
      <c r="B29" s="10"/>
      <c r="C29" s="10"/>
      <c r="D29" s="10"/>
      <c r="E29" s="10"/>
      <c r="F29" s="10"/>
      <c r="G29" s="10"/>
      <c r="H29" s="10"/>
      <c r="I29" s="10"/>
      <c r="J29" s="10"/>
      <c r="K29" s="10"/>
      <c r="L29" s="10"/>
      <c r="M29" s="10"/>
      <c r="N29" s="10"/>
    </row>
    <row r="30" spans="1:22" ht="20.5">
      <c r="A30" s="8" t="s">
        <v>36</v>
      </c>
      <c r="B30" s="271"/>
      <c r="C30" s="10"/>
      <c r="D30" s="10"/>
      <c r="E30" s="10"/>
      <c r="F30" s="10"/>
      <c r="G30" s="10"/>
      <c r="H30" s="10"/>
      <c r="I30" s="10"/>
      <c r="J30" s="10"/>
      <c r="K30" s="10"/>
      <c r="L30" s="10"/>
      <c r="M30" s="10"/>
      <c r="N30" s="10"/>
    </row>
    <row r="31" spans="1:22" ht="15" customHeight="1">
      <c r="A31" s="11"/>
      <c r="B31" s="11"/>
      <c r="C31" s="11"/>
      <c r="D31" s="11"/>
      <c r="E31" s="11"/>
      <c r="F31" s="11"/>
      <c r="G31" s="11"/>
      <c r="H31" s="11"/>
      <c r="I31" s="11"/>
      <c r="J31" s="11"/>
      <c r="K31" s="11"/>
      <c r="L31" s="11"/>
      <c r="M31" s="11"/>
      <c r="N31" s="11"/>
    </row>
    <row r="32" spans="1:22" ht="26.25" customHeight="1">
      <c r="A32" s="341" t="s">
        <v>37</v>
      </c>
      <c r="B32" s="342"/>
      <c r="C32" s="342"/>
      <c r="D32" s="342"/>
      <c r="E32" s="342"/>
      <c r="F32" s="342"/>
      <c r="G32" s="343"/>
      <c r="H32" s="332" t="s">
        <v>38</v>
      </c>
      <c r="I32" s="333"/>
      <c r="J32" s="333"/>
      <c r="K32" s="333"/>
      <c r="L32" s="333"/>
      <c r="M32" s="333"/>
      <c r="N32" s="334"/>
    </row>
    <row r="33" spans="1:14" ht="42" customHeight="1">
      <c r="A33" s="344" t="s">
        <v>39</v>
      </c>
      <c r="B33" s="345"/>
      <c r="C33" s="345"/>
      <c r="D33" s="345"/>
      <c r="E33" s="345"/>
      <c r="F33" s="345"/>
      <c r="G33" s="346"/>
      <c r="H33" s="347" t="s">
        <v>40</v>
      </c>
      <c r="I33" s="348"/>
      <c r="J33" s="348"/>
      <c r="K33" s="348"/>
      <c r="L33" s="348"/>
      <c r="M33" s="348"/>
      <c r="N33" s="349"/>
    </row>
    <row r="34" spans="1:14" ht="36" customHeight="1">
      <c r="A34" s="347" t="s">
        <v>41</v>
      </c>
      <c r="B34" s="348"/>
      <c r="C34" s="348"/>
      <c r="D34" s="348"/>
      <c r="E34" s="348"/>
      <c r="F34" s="348"/>
      <c r="G34" s="349"/>
      <c r="H34" s="347" t="s">
        <v>42</v>
      </c>
      <c r="I34" s="348"/>
      <c r="J34" s="348"/>
      <c r="K34" s="348"/>
      <c r="L34" s="348"/>
      <c r="M34" s="348"/>
      <c r="N34" s="349"/>
    </row>
    <row r="35" spans="1:14" ht="36" customHeight="1">
      <c r="A35" s="347" t="s">
        <v>43</v>
      </c>
      <c r="B35" s="348"/>
      <c r="C35" s="348"/>
      <c r="D35" s="348"/>
      <c r="E35" s="348"/>
      <c r="F35" s="348"/>
      <c r="G35" s="349"/>
      <c r="H35" s="347"/>
      <c r="I35" s="348"/>
      <c r="J35" s="348"/>
      <c r="K35" s="348"/>
      <c r="L35" s="348"/>
      <c r="M35" s="348"/>
      <c r="N35" s="349"/>
    </row>
    <row r="36" spans="1:14" ht="36" customHeight="1">
      <c r="A36" s="347" t="s">
        <v>44</v>
      </c>
      <c r="B36" s="348"/>
      <c r="C36" s="348"/>
      <c r="D36" s="348"/>
      <c r="E36" s="348"/>
      <c r="F36" s="348"/>
      <c r="G36" s="349"/>
      <c r="H36" s="347"/>
      <c r="I36" s="348"/>
      <c r="J36" s="348"/>
      <c r="K36" s="348"/>
      <c r="L36" s="348"/>
      <c r="M36" s="348"/>
      <c r="N36" s="349"/>
    </row>
    <row r="37" spans="1:14" ht="26.25" customHeight="1">
      <c r="A37" s="338" t="s">
        <v>45</v>
      </c>
      <c r="B37" s="339"/>
      <c r="C37" s="339"/>
      <c r="D37" s="339"/>
      <c r="E37" s="339"/>
      <c r="F37" s="339"/>
      <c r="G37" s="340"/>
      <c r="H37" s="338" t="s">
        <v>45</v>
      </c>
      <c r="I37" s="339"/>
      <c r="J37" s="339"/>
      <c r="K37" s="339"/>
      <c r="L37" s="339"/>
      <c r="M37" s="339"/>
      <c r="N37" s="340"/>
    </row>
    <row r="38" spans="1:14" ht="30" customHeight="1">
      <c r="A38" s="139" t="s">
        <v>46</v>
      </c>
      <c r="B38" s="193"/>
      <c r="C38" s="206"/>
      <c r="D38" s="206"/>
      <c r="E38" s="206"/>
      <c r="F38" s="206"/>
      <c r="G38" s="207"/>
      <c r="H38" s="139" t="s">
        <v>46</v>
      </c>
      <c r="I38" s="198"/>
      <c r="J38" s="213"/>
      <c r="K38" s="214"/>
      <c r="L38" s="214"/>
      <c r="M38" s="214"/>
      <c r="N38" s="215"/>
    </row>
    <row r="39" spans="1:14" ht="27" customHeight="1">
      <c r="A39" s="139" t="s">
        <v>47</v>
      </c>
      <c r="B39" s="194"/>
      <c r="D39" s="140" t="s">
        <v>48</v>
      </c>
      <c r="E39" s="196"/>
      <c r="F39" s="194"/>
      <c r="G39" s="197"/>
      <c r="H39" s="139" t="s">
        <v>47</v>
      </c>
      <c r="I39" s="141"/>
      <c r="J39" s="216"/>
      <c r="K39" s="9"/>
      <c r="L39" s="140" t="s">
        <v>48</v>
      </c>
      <c r="M39" s="199"/>
      <c r="N39" s="200"/>
    </row>
    <row r="40" spans="1:14" ht="33" customHeight="1">
      <c r="A40" s="208"/>
      <c r="B40" s="195"/>
      <c r="C40" s="209"/>
      <c r="D40" s="209"/>
      <c r="E40" s="195"/>
      <c r="F40" s="209"/>
      <c r="G40" s="210"/>
      <c r="H40" s="208"/>
      <c r="I40" s="203"/>
      <c r="J40" s="211"/>
      <c r="K40" s="212"/>
      <c r="L40" s="212"/>
      <c r="M40" s="201"/>
      <c r="N40" s="202"/>
    </row>
    <row r="41" spans="1:14">
      <c r="H41"/>
    </row>
    <row r="42" spans="1:14">
      <c r="H42"/>
    </row>
    <row r="43" spans="1:14">
      <c r="H43"/>
    </row>
    <row r="44" spans="1:14">
      <c r="D44" s="134"/>
      <c r="H44"/>
    </row>
    <row r="45" spans="1:14">
      <c r="H45"/>
    </row>
    <row r="46" spans="1:14">
      <c r="H46"/>
    </row>
  </sheetData>
  <sheetProtection algorithmName="SHA-512" hashValue="TuCJ8DrTCpF9Rp6MRGuaIxXN7JgdUdQNKNtlqJy6taAyT3vEh54D88dvBDkyDUfBBTllLgASi01A2B7y/f4/dw==" saltValue="5xnuKTqlQ3Y33vj6MNcfnQ==" spinCount="100000" sheet="1" selectLockedCells="1"/>
  <customSheetViews>
    <customSheetView guid="{E96C122E-4219-4C09-9665-73D73A7CBEEF}" scale="80" fitToPage="1">
      <selection activeCell="V27" sqref="V27"/>
      <pageMargins left="0.70866141732283472" right="0.70866141732283472" top="0.74803149606299213" bottom="0.74803149606299213" header="0.31496062992125984" footer="0.31496062992125984"/>
      <pageSetup paperSize="8" scale="39" fitToHeight="2" orientation="landscape" r:id="rId1"/>
    </customSheetView>
  </customSheetViews>
  <mergeCells count="48">
    <mergeCell ref="B1:L1"/>
    <mergeCell ref="D10:J10"/>
    <mergeCell ref="B10:B12"/>
    <mergeCell ref="C10:C12"/>
    <mergeCell ref="B3:C3"/>
    <mergeCell ref="D3:F3"/>
    <mergeCell ref="D4:F4"/>
    <mergeCell ref="D5:F5"/>
    <mergeCell ref="B4:C4"/>
    <mergeCell ref="B5:C5"/>
    <mergeCell ref="D7:F7"/>
    <mergeCell ref="D8:F8"/>
    <mergeCell ref="D6:F6"/>
    <mergeCell ref="K11:L11"/>
    <mergeCell ref="B6:C6"/>
    <mergeCell ref="B7:C7"/>
    <mergeCell ref="K24:N24"/>
    <mergeCell ref="K26:N26"/>
    <mergeCell ref="U12:U13"/>
    <mergeCell ref="Q10:V11"/>
    <mergeCell ref="O11:O12"/>
    <mergeCell ref="P10:P12"/>
    <mergeCell ref="K10:O10"/>
    <mergeCell ref="R12:T12"/>
    <mergeCell ref="V12:V13"/>
    <mergeCell ref="M11:N11"/>
    <mergeCell ref="K23:N23"/>
    <mergeCell ref="B8:C8"/>
    <mergeCell ref="Q12:Q13"/>
    <mergeCell ref="G11:I11"/>
    <mergeCell ref="J11:J12"/>
    <mergeCell ref="D11:F11"/>
    <mergeCell ref="H32:N32"/>
    <mergeCell ref="A10:A12"/>
    <mergeCell ref="A37:G37"/>
    <mergeCell ref="A32:G32"/>
    <mergeCell ref="H37:N37"/>
    <mergeCell ref="A33:G33"/>
    <mergeCell ref="A34:G34"/>
    <mergeCell ref="A35:G35"/>
    <mergeCell ref="A36:G36"/>
    <mergeCell ref="H33:N33"/>
    <mergeCell ref="H34:N34"/>
    <mergeCell ref="H35:N35"/>
    <mergeCell ref="H36:N36"/>
    <mergeCell ref="B24:I24"/>
    <mergeCell ref="A26:I26"/>
    <mergeCell ref="D23:I23"/>
  </mergeCells>
  <phoneticPr fontId="94" type="noConversion"/>
  <pageMargins left="0.70866141732283472" right="0.70866141732283472" top="0.74803149606299213" bottom="0.74803149606299213" header="0.31496062992125984" footer="0.31496062992125984"/>
  <pageSetup paperSize="8" scale="39" fitToHeight="2" orientation="landscape" r:id="rId2"/>
  <drawing r:id="rId3"/>
  <legacyDrawing r:id="rId4"/>
  <extLst>
    <ext xmlns:x14="http://schemas.microsoft.com/office/spreadsheetml/2009/9/main" uri="{CCE6A557-97BC-4b89-ADB6-D9C93CAAB3DF}">
      <x14:dataValidations xmlns:xm="http://schemas.microsoft.com/office/excel/2006/main" xWindow="864" yWindow="526" count="1">
        <x14:dataValidation type="list" allowBlank="1" showInputMessage="1" showErrorMessage="1" errorTitle="ATTENTION" error="Vous devez choisir une année oblgatoirement !" promptTitle="CHOIX D'UNE ANNEE" prompt="Vous devez choisir d'abord une année dans la liste déroulante, puis compléter la suite du tableau !" xr:uid="{25B53AFA-EFCB-4CED-87D4-8813A879DF5D}">
          <x14:formula1>
            <xm:f>BDD_BSCU!$C$1:$O$1</xm:f>
          </x14:formula1>
          <xm:sqref>G7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tabColor rgb="FF92D050"/>
    <pageSetUpPr fitToPage="1"/>
  </sheetPr>
  <dimension ref="A2:U2731"/>
  <sheetViews>
    <sheetView topLeftCell="A4" zoomScale="80" zoomScaleNormal="80" workbookViewId="0">
      <selection activeCell="G25" sqref="G25"/>
    </sheetView>
  </sheetViews>
  <sheetFormatPr baseColWidth="10" defaultRowHeight="14.5"/>
  <cols>
    <col min="1" max="1" width="12" customWidth="1"/>
    <col min="2" max="2" width="20.7265625" customWidth="1"/>
    <col min="3" max="3" width="18.81640625" customWidth="1"/>
    <col min="4" max="4" width="17.7265625" customWidth="1"/>
    <col min="5" max="8" width="20.7265625" customWidth="1"/>
    <col min="9" max="9" width="25.453125" customWidth="1"/>
    <col min="10" max="12" width="20.7265625" customWidth="1"/>
    <col min="13" max="13" width="23.1796875" customWidth="1"/>
    <col min="14" max="16" width="20.7265625" customWidth="1"/>
    <col min="17" max="17" width="27.453125" customWidth="1"/>
    <col min="18" max="20" width="20.7265625" customWidth="1"/>
    <col min="21" max="21" width="20.54296875" customWidth="1"/>
  </cols>
  <sheetData>
    <row r="2" spans="1:21" ht="15" thickBot="1"/>
    <row r="3" spans="1:21" ht="54.75" customHeight="1" thickBot="1">
      <c r="C3" s="410" t="s">
        <v>166</v>
      </c>
      <c r="D3" s="411"/>
      <c r="E3" s="411"/>
      <c r="F3" s="411"/>
      <c r="G3" s="411"/>
      <c r="H3" s="412"/>
    </row>
    <row r="4" spans="1:21" ht="30.5" thickBot="1">
      <c r="C4" s="237"/>
      <c r="D4" s="237"/>
      <c r="E4" s="237"/>
      <c r="F4" s="237"/>
      <c r="G4" s="237"/>
      <c r="H4" s="237"/>
    </row>
    <row r="5" spans="1:21" ht="124.5" customHeight="1" thickBot="1">
      <c r="C5" s="394" t="s">
        <v>1</v>
      </c>
      <c r="D5" s="413"/>
      <c r="E5" s="417" t="s">
        <v>178</v>
      </c>
      <c r="F5" s="418"/>
      <c r="G5" s="419"/>
      <c r="H5" s="1"/>
    </row>
    <row r="6" spans="1:21" ht="108" customHeight="1" thickBot="1">
      <c r="C6" s="394" t="s">
        <v>2</v>
      </c>
      <c r="D6" s="413"/>
      <c r="E6" s="417"/>
      <c r="F6" s="418"/>
      <c r="G6" s="419"/>
      <c r="H6" s="1"/>
    </row>
    <row r="7" spans="1:21" ht="60" customHeight="1" thickBot="1">
      <c r="C7" s="353" t="s">
        <v>3</v>
      </c>
      <c r="D7" s="420"/>
      <c r="E7" s="414"/>
      <c r="F7" s="415"/>
      <c r="G7" s="416"/>
      <c r="H7" s="1"/>
    </row>
    <row r="8" spans="1:21" ht="61.5" customHeight="1" thickBot="1">
      <c r="C8" s="353" t="s">
        <v>4</v>
      </c>
      <c r="D8" s="420"/>
      <c r="E8" s="433" t="s">
        <v>179</v>
      </c>
      <c r="F8" s="434"/>
      <c r="G8" s="435"/>
      <c r="H8" s="78" t="s">
        <v>5</v>
      </c>
    </row>
    <row r="9" spans="1:21" ht="52.5" customHeight="1" thickTop="1" thickBot="1">
      <c r="C9" s="353" t="s">
        <v>6</v>
      </c>
      <c r="D9" s="420"/>
      <c r="E9" s="430" t="s">
        <v>7</v>
      </c>
      <c r="F9" s="431"/>
      <c r="G9" s="432"/>
      <c r="H9" s="158">
        <v>2021</v>
      </c>
    </row>
    <row r="10" spans="1:21" ht="53.25" customHeight="1" thickBot="1">
      <c r="C10" s="353" t="s">
        <v>8</v>
      </c>
      <c r="D10" s="420"/>
      <c r="E10" s="427"/>
      <c r="F10" s="428"/>
      <c r="G10" s="429"/>
      <c r="H10" s="1"/>
      <c r="N10" s="308"/>
      <c r="R10" s="2"/>
      <c r="S10" s="2"/>
    </row>
    <row r="11" spans="1:21" ht="37.5" customHeight="1" thickBot="1">
      <c r="C11" s="238"/>
      <c r="D11" s="238"/>
      <c r="E11" s="240"/>
      <c r="F11" s="240"/>
      <c r="G11" s="240"/>
      <c r="H11" s="1"/>
    </row>
    <row r="12" spans="1:21" ht="19" thickBot="1">
      <c r="A12" s="421" t="s">
        <v>165</v>
      </c>
      <c r="B12" s="422"/>
      <c r="C12" s="422"/>
      <c r="D12" s="422"/>
      <c r="E12" s="422"/>
      <c r="F12" s="422"/>
      <c r="G12" s="422"/>
      <c r="H12" s="422"/>
      <c r="I12" s="422"/>
      <c r="J12" s="422"/>
      <c r="K12" s="422"/>
      <c r="L12" s="422"/>
      <c r="M12" s="422"/>
      <c r="N12" s="422"/>
      <c r="O12" s="422"/>
      <c r="P12" s="422"/>
      <c r="Q12" s="423"/>
      <c r="R12" s="424" t="s">
        <v>139</v>
      </c>
      <c r="S12" s="425"/>
      <c r="T12" s="425"/>
      <c r="U12" s="426"/>
    </row>
    <row r="13" spans="1:21" ht="101.25" customHeight="1" thickBot="1">
      <c r="A13" s="236" t="s">
        <v>150</v>
      </c>
      <c r="B13" s="235" t="s">
        <v>9</v>
      </c>
      <c r="C13" s="235" t="s">
        <v>152</v>
      </c>
      <c r="D13" s="235" t="s">
        <v>155</v>
      </c>
      <c r="E13" s="235" t="s">
        <v>67</v>
      </c>
      <c r="F13" s="235" t="s">
        <v>68</v>
      </c>
      <c r="G13" s="235" t="s">
        <v>156</v>
      </c>
      <c r="H13" s="235" t="s">
        <v>189</v>
      </c>
      <c r="I13" s="235" t="s">
        <v>71</v>
      </c>
      <c r="J13" s="235" t="s">
        <v>72</v>
      </c>
      <c r="K13" s="235" t="s">
        <v>73</v>
      </c>
      <c r="L13" s="306" t="s">
        <v>176</v>
      </c>
      <c r="M13" s="235" t="s">
        <v>75</v>
      </c>
      <c r="N13" s="235" t="s">
        <v>148</v>
      </c>
      <c r="O13" s="235" t="s">
        <v>149</v>
      </c>
      <c r="P13" s="235" t="s">
        <v>53</v>
      </c>
      <c r="Q13" s="235" t="s">
        <v>151</v>
      </c>
      <c r="R13" s="307" t="s">
        <v>157</v>
      </c>
      <c r="S13" s="307" t="s">
        <v>154</v>
      </c>
      <c r="T13" s="307" t="s">
        <v>153</v>
      </c>
      <c r="U13" s="307" t="s">
        <v>158</v>
      </c>
    </row>
    <row r="14" spans="1:21" s="264" customFormat="1">
      <c r="A14" s="312">
        <v>1</v>
      </c>
      <c r="B14" s="313" t="s">
        <v>25</v>
      </c>
      <c r="C14" s="316"/>
      <c r="D14" s="317"/>
      <c r="E14" s="316"/>
      <c r="F14" s="318"/>
      <c r="G14" s="318"/>
      <c r="H14" s="318"/>
      <c r="I14" s="318"/>
      <c r="J14" s="318"/>
      <c r="K14" s="318"/>
      <c r="L14" s="318"/>
      <c r="M14" s="318"/>
      <c r="N14" s="318"/>
      <c r="O14" s="318"/>
      <c r="P14" s="318"/>
      <c r="Q14" s="319"/>
      <c r="R14" s="320"/>
      <c r="S14" s="321"/>
      <c r="T14" s="321"/>
      <c r="U14" s="321"/>
    </row>
    <row r="15" spans="1:21" s="264" customFormat="1">
      <c r="A15" s="314">
        <v>2</v>
      </c>
      <c r="B15" s="315" t="s">
        <v>25</v>
      </c>
      <c r="C15" s="322"/>
      <c r="D15" s="323"/>
      <c r="E15" s="322"/>
      <c r="F15" s="324"/>
      <c r="G15" s="324"/>
      <c r="H15" s="324"/>
      <c r="I15" s="324"/>
      <c r="J15" s="324"/>
      <c r="K15" s="324"/>
      <c r="L15" s="324"/>
      <c r="M15" s="324"/>
      <c r="N15" s="324"/>
      <c r="O15" s="324"/>
      <c r="P15" s="324"/>
      <c r="Q15" s="325"/>
      <c r="R15" s="326"/>
      <c r="S15" s="327"/>
      <c r="T15" s="327"/>
      <c r="U15" s="327"/>
    </row>
    <row r="16" spans="1:21" s="264" customFormat="1">
      <c r="A16" s="314">
        <v>3</v>
      </c>
      <c r="B16" s="315" t="s">
        <v>25</v>
      </c>
      <c r="C16" s="322"/>
      <c r="D16" s="323"/>
      <c r="E16" s="322"/>
      <c r="F16" s="324"/>
      <c r="G16" s="324"/>
      <c r="H16" s="324"/>
      <c r="I16" s="324"/>
      <c r="J16" s="324"/>
      <c r="K16" s="324"/>
      <c r="L16" s="324"/>
      <c r="M16" s="324"/>
      <c r="N16" s="324"/>
      <c r="O16" s="324"/>
      <c r="P16" s="324"/>
      <c r="Q16" s="325"/>
      <c r="R16" s="326"/>
      <c r="S16" s="327"/>
      <c r="T16" s="327"/>
      <c r="U16" s="327"/>
    </row>
    <row r="17" spans="1:21" s="264" customFormat="1" ht="15" thickBot="1">
      <c r="A17" s="314">
        <v>4</v>
      </c>
      <c r="B17" s="315" t="s">
        <v>25</v>
      </c>
      <c r="C17" s="322"/>
      <c r="D17" s="323"/>
      <c r="E17" s="322"/>
      <c r="F17" s="324"/>
      <c r="G17" s="324"/>
      <c r="H17" s="324"/>
      <c r="I17" s="324"/>
      <c r="J17" s="324"/>
      <c r="K17" s="324"/>
      <c r="L17" s="324"/>
      <c r="M17" s="324"/>
      <c r="N17" s="324"/>
      <c r="O17" s="324"/>
      <c r="P17" s="324"/>
      <c r="Q17" s="325"/>
      <c r="R17" s="326"/>
      <c r="S17" s="327"/>
      <c r="T17" s="327"/>
      <c r="U17" s="327"/>
    </row>
    <row r="18" spans="1:21" s="264" customFormat="1">
      <c r="A18" s="312">
        <v>1</v>
      </c>
      <c r="B18" s="313" t="s">
        <v>27</v>
      </c>
      <c r="C18" s="316"/>
      <c r="D18" s="317"/>
      <c r="E18" s="316"/>
      <c r="F18" s="318"/>
      <c r="G18" s="318"/>
      <c r="H18" s="318"/>
      <c r="I18" s="318"/>
      <c r="J18" s="318"/>
      <c r="K18" s="318"/>
      <c r="L18" s="318"/>
      <c r="M18" s="318"/>
      <c r="N18" s="318"/>
      <c r="O18" s="318"/>
      <c r="P18" s="318"/>
      <c r="Q18" s="319"/>
      <c r="R18" s="320"/>
      <c r="S18" s="321"/>
      <c r="T18" s="321"/>
      <c r="U18" s="321"/>
    </row>
    <row r="19" spans="1:21" s="264" customFormat="1">
      <c r="A19" s="314">
        <v>2</v>
      </c>
      <c r="B19" s="315" t="s">
        <v>27</v>
      </c>
      <c r="C19" s="322"/>
      <c r="D19" s="323"/>
      <c r="E19" s="322"/>
      <c r="F19" s="324"/>
      <c r="G19" s="324"/>
      <c r="H19" s="324"/>
      <c r="I19" s="324"/>
      <c r="J19" s="324"/>
      <c r="K19" s="324"/>
      <c r="L19" s="324"/>
      <c r="M19" s="324"/>
      <c r="N19" s="324"/>
      <c r="O19" s="324"/>
      <c r="P19" s="324"/>
      <c r="Q19" s="325"/>
      <c r="R19" s="326"/>
      <c r="S19" s="327"/>
      <c r="T19" s="327"/>
      <c r="U19" s="327"/>
    </row>
    <row r="20" spans="1:21" s="264" customFormat="1">
      <c r="A20" s="314">
        <v>3</v>
      </c>
      <c r="B20" s="315" t="s">
        <v>27</v>
      </c>
      <c r="C20" s="322"/>
      <c r="D20" s="323"/>
      <c r="E20" s="322"/>
      <c r="F20" s="324"/>
      <c r="G20" s="324"/>
      <c r="H20" s="324"/>
      <c r="I20" s="324"/>
      <c r="J20" s="324"/>
      <c r="K20" s="324"/>
      <c r="L20" s="324"/>
      <c r="M20" s="324"/>
      <c r="N20" s="324"/>
      <c r="O20" s="324"/>
      <c r="P20" s="324"/>
      <c r="Q20" s="325"/>
      <c r="R20" s="326"/>
      <c r="S20" s="327"/>
      <c r="T20" s="327"/>
      <c r="U20" s="327"/>
    </row>
    <row r="21" spans="1:21" s="264" customFormat="1" ht="15" thickBot="1">
      <c r="A21" s="314">
        <v>4</v>
      </c>
      <c r="B21" s="315" t="s">
        <v>27</v>
      </c>
      <c r="C21" s="322"/>
      <c r="D21" s="323"/>
      <c r="E21" s="322"/>
      <c r="F21" s="324"/>
      <c r="G21" s="324"/>
      <c r="H21" s="324"/>
      <c r="I21" s="324"/>
      <c r="J21" s="324"/>
      <c r="K21" s="324"/>
      <c r="L21" s="324"/>
      <c r="M21" s="324"/>
      <c r="N21" s="324"/>
      <c r="O21" s="324"/>
      <c r="P21" s="324"/>
      <c r="Q21" s="325"/>
      <c r="R21" s="326"/>
      <c r="S21" s="327"/>
      <c r="T21" s="327"/>
      <c r="U21" s="327"/>
    </row>
    <row r="22" spans="1:21" s="264" customFormat="1">
      <c r="A22" s="312">
        <v>1</v>
      </c>
      <c r="B22" s="313" t="s">
        <v>28</v>
      </c>
      <c r="C22" s="316"/>
      <c r="D22" s="317"/>
      <c r="E22" s="318"/>
      <c r="F22" s="318"/>
      <c r="G22" s="318"/>
      <c r="H22" s="318"/>
      <c r="I22" s="318"/>
      <c r="J22" s="328"/>
      <c r="K22" s="318"/>
      <c r="L22" s="318"/>
      <c r="M22" s="318"/>
      <c r="N22" s="318"/>
      <c r="O22" s="318"/>
      <c r="P22" s="318"/>
      <c r="Q22" s="319"/>
      <c r="R22" s="320"/>
      <c r="S22" s="321"/>
      <c r="T22" s="321"/>
      <c r="U22" s="321"/>
    </row>
    <row r="23" spans="1:21" s="264" customFormat="1">
      <c r="A23" s="314">
        <v>2</v>
      </c>
      <c r="B23" s="315" t="s">
        <v>28</v>
      </c>
      <c r="C23" s="329"/>
      <c r="D23" s="323"/>
      <c r="E23" s="324"/>
      <c r="F23" s="324"/>
      <c r="G23" s="324"/>
      <c r="H23" s="324"/>
      <c r="I23" s="324"/>
      <c r="J23" s="330"/>
      <c r="K23" s="324"/>
      <c r="L23" s="324"/>
      <c r="M23" s="324"/>
      <c r="N23" s="324"/>
      <c r="O23" s="324"/>
      <c r="P23" s="324"/>
      <c r="Q23" s="325"/>
      <c r="R23" s="326"/>
      <c r="S23" s="327"/>
      <c r="T23" s="327"/>
      <c r="U23" s="327"/>
    </row>
    <row r="24" spans="1:21" s="264" customFormat="1" ht="12.75" customHeight="1">
      <c r="A24" s="314">
        <v>3</v>
      </c>
      <c r="B24" s="315" t="s">
        <v>28</v>
      </c>
      <c r="C24" s="329"/>
      <c r="D24" s="323"/>
      <c r="E24" s="324"/>
      <c r="F24" s="324"/>
      <c r="G24" s="324"/>
      <c r="H24" s="324"/>
      <c r="I24" s="324"/>
      <c r="J24" s="330"/>
      <c r="K24" s="324"/>
      <c r="L24" s="324"/>
      <c r="M24" s="324"/>
      <c r="N24" s="324"/>
      <c r="O24" s="324"/>
      <c r="P24" s="324"/>
      <c r="Q24" s="325"/>
      <c r="R24" s="326"/>
      <c r="S24" s="327"/>
      <c r="T24" s="327"/>
      <c r="U24" s="327"/>
    </row>
    <row r="25" spans="1:21" s="264" customFormat="1" ht="15" thickBot="1">
      <c r="A25" s="314">
        <v>4</v>
      </c>
      <c r="B25" s="315" t="s">
        <v>28</v>
      </c>
      <c r="C25" s="329"/>
      <c r="D25" s="323"/>
      <c r="E25" s="324"/>
      <c r="F25" s="324"/>
      <c r="G25" s="324"/>
      <c r="H25" s="324"/>
      <c r="I25" s="324"/>
      <c r="J25" s="330"/>
      <c r="K25" s="324"/>
      <c r="L25" s="324"/>
      <c r="M25" s="324"/>
      <c r="N25" s="324"/>
      <c r="O25" s="324"/>
      <c r="P25" s="324"/>
      <c r="Q25" s="325"/>
      <c r="R25" s="326"/>
      <c r="S25" s="327"/>
      <c r="T25" s="327"/>
      <c r="U25" s="327"/>
    </row>
    <row r="26" spans="1:21" s="264" customFormat="1">
      <c r="A26" s="312">
        <v>1</v>
      </c>
      <c r="B26" s="313" t="s">
        <v>29</v>
      </c>
      <c r="C26" s="316"/>
      <c r="D26" s="317"/>
      <c r="E26" s="318"/>
      <c r="F26" s="318"/>
      <c r="G26" s="318"/>
      <c r="H26" s="318"/>
      <c r="I26" s="318"/>
      <c r="J26" s="328"/>
      <c r="K26" s="318"/>
      <c r="L26" s="318"/>
      <c r="M26" s="318"/>
      <c r="N26" s="318"/>
      <c r="O26" s="318"/>
      <c r="P26" s="318"/>
      <c r="Q26" s="319"/>
      <c r="R26" s="320"/>
      <c r="S26" s="321"/>
      <c r="T26" s="321"/>
      <c r="U26" s="321"/>
    </row>
    <row r="27" spans="1:21" s="264" customFormat="1">
      <c r="A27" s="314">
        <v>2</v>
      </c>
      <c r="B27" s="315" t="s">
        <v>29</v>
      </c>
      <c r="C27" s="329"/>
      <c r="D27" s="323"/>
      <c r="E27" s="324"/>
      <c r="F27" s="324"/>
      <c r="G27" s="324"/>
      <c r="H27" s="324"/>
      <c r="I27" s="324"/>
      <c r="J27" s="330"/>
      <c r="K27" s="324"/>
      <c r="L27" s="324"/>
      <c r="M27" s="324"/>
      <c r="N27" s="324"/>
      <c r="O27" s="324"/>
      <c r="P27" s="324"/>
      <c r="Q27" s="325"/>
      <c r="R27" s="326"/>
      <c r="S27" s="327"/>
      <c r="T27" s="327"/>
      <c r="U27" s="327"/>
    </row>
    <row r="28" spans="1:21" s="264" customFormat="1" ht="12.75" customHeight="1">
      <c r="A28" s="314">
        <v>3</v>
      </c>
      <c r="B28" s="315" t="s">
        <v>29</v>
      </c>
      <c r="C28" s="329"/>
      <c r="D28" s="323"/>
      <c r="E28" s="324"/>
      <c r="F28" s="324"/>
      <c r="G28" s="324"/>
      <c r="H28" s="324"/>
      <c r="I28" s="324"/>
      <c r="J28" s="330"/>
      <c r="K28" s="324"/>
      <c r="L28" s="324"/>
      <c r="M28" s="324"/>
      <c r="N28" s="324"/>
      <c r="O28" s="324"/>
      <c r="P28" s="324"/>
      <c r="Q28" s="325"/>
      <c r="R28" s="326"/>
      <c r="S28" s="327"/>
      <c r="T28" s="327"/>
      <c r="U28" s="327"/>
    </row>
    <row r="29" spans="1:21" s="264" customFormat="1" ht="15" thickBot="1">
      <c r="A29" s="314">
        <v>4</v>
      </c>
      <c r="B29" s="315" t="s">
        <v>29</v>
      </c>
      <c r="C29" s="329"/>
      <c r="D29" s="323"/>
      <c r="E29" s="324"/>
      <c r="F29" s="324"/>
      <c r="G29" s="324"/>
      <c r="H29" s="324"/>
      <c r="I29" s="324"/>
      <c r="J29" s="330"/>
      <c r="K29" s="324"/>
      <c r="L29" s="324"/>
      <c r="M29" s="324"/>
      <c r="N29" s="324"/>
      <c r="O29" s="324"/>
      <c r="P29" s="324"/>
      <c r="Q29" s="325"/>
      <c r="R29" s="326"/>
      <c r="S29" s="327"/>
      <c r="T29" s="327"/>
      <c r="U29" s="327"/>
    </row>
    <row r="30" spans="1:21" s="264" customFormat="1">
      <c r="A30" s="312">
        <v>1</v>
      </c>
      <c r="B30" s="313" t="s">
        <v>30</v>
      </c>
      <c r="C30" s="316"/>
      <c r="D30" s="317"/>
      <c r="E30" s="318"/>
      <c r="F30" s="318"/>
      <c r="G30" s="318"/>
      <c r="H30" s="318"/>
      <c r="I30" s="318"/>
      <c r="J30" s="328"/>
      <c r="K30" s="318"/>
      <c r="L30" s="318"/>
      <c r="M30" s="318"/>
      <c r="N30" s="318"/>
      <c r="O30" s="318"/>
      <c r="P30" s="318"/>
      <c r="Q30" s="319"/>
      <c r="R30" s="320"/>
      <c r="S30" s="321"/>
      <c r="T30" s="321"/>
      <c r="U30" s="321"/>
    </row>
    <row r="31" spans="1:21" s="264" customFormat="1">
      <c r="A31" s="314">
        <v>2</v>
      </c>
      <c r="B31" s="315" t="s">
        <v>30</v>
      </c>
      <c r="C31" s="329"/>
      <c r="D31" s="323"/>
      <c r="E31" s="324"/>
      <c r="F31" s="324"/>
      <c r="G31" s="324"/>
      <c r="H31" s="324"/>
      <c r="I31" s="324"/>
      <c r="J31" s="330"/>
      <c r="K31" s="324"/>
      <c r="L31" s="324"/>
      <c r="M31" s="324"/>
      <c r="N31" s="324"/>
      <c r="O31" s="324"/>
      <c r="P31" s="324"/>
      <c r="Q31" s="325"/>
      <c r="R31" s="326"/>
      <c r="S31" s="327"/>
      <c r="T31" s="327"/>
      <c r="U31" s="327"/>
    </row>
    <row r="32" spans="1:21" s="264" customFormat="1" ht="12.75" customHeight="1">
      <c r="A32" s="314">
        <v>3</v>
      </c>
      <c r="B32" s="315" t="s">
        <v>30</v>
      </c>
      <c r="C32" s="329"/>
      <c r="D32" s="323"/>
      <c r="E32" s="324"/>
      <c r="F32" s="324"/>
      <c r="G32" s="324"/>
      <c r="H32" s="324"/>
      <c r="I32" s="324"/>
      <c r="J32" s="330"/>
      <c r="K32" s="324"/>
      <c r="L32" s="324"/>
      <c r="M32" s="324"/>
      <c r="N32" s="324"/>
      <c r="O32" s="324"/>
      <c r="P32" s="324"/>
      <c r="Q32" s="325"/>
      <c r="R32" s="326"/>
      <c r="S32" s="327"/>
      <c r="T32" s="327"/>
      <c r="U32" s="327"/>
    </row>
    <row r="33" spans="1:21" s="264" customFormat="1" ht="15" thickBot="1">
      <c r="A33" s="314">
        <v>4</v>
      </c>
      <c r="B33" s="315" t="s">
        <v>30</v>
      </c>
      <c r="C33" s="329"/>
      <c r="D33" s="323"/>
      <c r="E33" s="324"/>
      <c r="F33" s="324"/>
      <c r="G33" s="324"/>
      <c r="H33" s="324"/>
      <c r="I33" s="324"/>
      <c r="J33" s="330"/>
      <c r="K33" s="324"/>
      <c r="L33" s="324"/>
      <c r="M33" s="324"/>
      <c r="N33" s="324"/>
      <c r="O33" s="324"/>
      <c r="P33" s="324"/>
      <c r="Q33" s="325"/>
      <c r="R33" s="326"/>
      <c r="S33" s="327"/>
      <c r="T33" s="327"/>
      <c r="U33" s="327"/>
    </row>
    <row r="34" spans="1:21" s="264" customFormat="1">
      <c r="A34" s="312">
        <v>1</v>
      </c>
      <c r="B34" s="313" t="s">
        <v>31</v>
      </c>
      <c r="C34" s="316"/>
      <c r="D34" s="317"/>
      <c r="E34" s="318"/>
      <c r="F34" s="318"/>
      <c r="G34" s="318"/>
      <c r="H34" s="318"/>
      <c r="I34" s="318"/>
      <c r="J34" s="328"/>
      <c r="K34" s="318"/>
      <c r="L34" s="318"/>
      <c r="M34" s="318"/>
      <c r="N34" s="331"/>
      <c r="O34" s="331"/>
      <c r="P34" s="331"/>
      <c r="Q34" s="331"/>
      <c r="R34" s="321"/>
      <c r="S34" s="321"/>
      <c r="T34" s="321"/>
      <c r="U34" s="321"/>
    </row>
    <row r="35" spans="1:21" s="264" customFormat="1">
      <c r="A35" s="314">
        <v>2</v>
      </c>
      <c r="B35" s="315" t="s">
        <v>31</v>
      </c>
      <c r="C35" s="329"/>
      <c r="D35" s="323"/>
      <c r="E35" s="324"/>
      <c r="F35" s="324"/>
      <c r="G35" s="324"/>
      <c r="H35" s="324"/>
      <c r="I35" s="324"/>
      <c r="J35" s="330"/>
      <c r="K35" s="324"/>
      <c r="L35" s="324"/>
      <c r="M35" s="324"/>
      <c r="N35" s="324"/>
      <c r="O35" s="324"/>
      <c r="P35" s="324"/>
      <c r="Q35" s="324"/>
      <c r="R35" s="327"/>
      <c r="S35" s="327"/>
      <c r="T35" s="327"/>
      <c r="U35" s="327"/>
    </row>
    <row r="36" spans="1:21" s="264" customFormat="1">
      <c r="A36" s="314">
        <v>3</v>
      </c>
      <c r="B36" s="315" t="s">
        <v>31</v>
      </c>
      <c r="C36" s="329"/>
      <c r="D36" s="323"/>
      <c r="E36" s="324"/>
      <c r="F36" s="324"/>
      <c r="G36" s="324"/>
      <c r="H36" s="324"/>
      <c r="I36" s="324"/>
      <c r="J36" s="330"/>
      <c r="K36" s="324"/>
      <c r="L36" s="324"/>
      <c r="M36" s="324"/>
      <c r="N36" s="324"/>
      <c r="O36" s="324"/>
      <c r="P36" s="324"/>
      <c r="Q36" s="324"/>
      <c r="R36" s="327"/>
      <c r="S36" s="327"/>
      <c r="T36" s="327"/>
      <c r="U36" s="327"/>
    </row>
    <row r="37" spans="1:21" s="264" customFormat="1" ht="15" thickBot="1">
      <c r="A37" s="314">
        <v>4</v>
      </c>
      <c r="B37" s="315" t="s">
        <v>31</v>
      </c>
      <c r="C37" s="329"/>
      <c r="D37" s="323"/>
      <c r="E37" s="324"/>
      <c r="F37" s="324"/>
      <c r="G37" s="324"/>
      <c r="H37" s="324"/>
      <c r="I37" s="324"/>
      <c r="J37" s="330"/>
      <c r="K37" s="324"/>
      <c r="L37" s="324"/>
      <c r="M37" s="324"/>
      <c r="N37" s="324"/>
      <c r="O37" s="324"/>
      <c r="P37" s="324"/>
      <c r="Q37" s="324"/>
      <c r="R37" s="327"/>
      <c r="S37" s="327"/>
      <c r="T37" s="327"/>
      <c r="U37" s="327"/>
    </row>
    <row r="38" spans="1:21" s="264" customFormat="1">
      <c r="A38" s="312">
        <v>1</v>
      </c>
      <c r="B38" s="313" t="s">
        <v>33</v>
      </c>
      <c r="C38" s="316"/>
      <c r="D38" s="317"/>
      <c r="E38" s="318"/>
      <c r="F38" s="318"/>
      <c r="G38" s="318"/>
      <c r="H38" s="318"/>
      <c r="I38" s="318"/>
      <c r="J38" s="328"/>
      <c r="K38" s="318"/>
      <c r="L38" s="318"/>
      <c r="M38" s="318"/>
      <c r="N38" s="331"/>
      <c r="O38" s="331"/>
      <c r="P38" s="331"/>
      <c r="Q38" s="331"/>
      <c r="R38" s="321"/>
      <c r="S38" s="321"/>
      <c r="T38" s="321"/>
      <c r="U38" s="321"/>
    </row>
    <row r="39" spans="1:21" s="264" customFormat="1">
      <c r="A39" s="314">
        <v>2</v>
      </c>
      <c r="B39" s="315" t="s">
        <v>33</v>
      </c>
      <c r="C39" s="329"/>
      <c r="D39" s="323"/>
      <c r="E39" s="324"/>
      <c r="F39" s="324"/>
      <c r="G39" s="324"/>
      <c r="H39" s="324"/>
      <c r="I39" s="324"/>
      <c r="J39" s="330"/>
      <c r="K39" s="324"/>
      <c r="L39" s="324"/>
      <c r="M39" s="324"/>
      <c r="N39" s="324"/>
      <c r="O39" s="324"/>
      <c r="P39" s="324"/>
      <c r="Q39" s="324"/>
      <c r="R39" s="327"/>
      <c r="S39" s="327"/>
      <c r="T39" s="327"/>
      <c r="U39" s="327"/>
    </row>
    <row r="40" spans="1:21" s="264" customFormat="1">
      <c r="A40" s="314">
        <v>3</v>
      </c>
      <c r="B40" s="315" t="s">
        <v>33</v>
      </c>
      <c r="C40" s="329"/>
      <c r="D40" s="323"/>
      <c r="E40" s="324"/>
      <c r="F40" s="324"/>
      <c r="G40" s="324"/>
      <c r="H40" s="324"/>
      <c r="I40" s="324"/>
      <c r="J40" s="330"/>
      <c r="K40" s="324"/>
      <c r="L40" s="324"/>
      <c r="M40" s="324"/>
      <c r="N40" s="324"/>
      <c r="O40" s="324"/>
      <c r="P40" s="324"/>
      <c r="Q40" s="324"/>
      <c r="R40" s="327"/>
      <c r="S40" s="327"/>
      <c r="T40" s="327"/>
      <c r="U40" s="327"/>
    </row>
    <row r="41" spans="1:21" s="264" customFormat="1" ht="15" thickBot="1">
      <c r="A41" s="314">
        <v>4</v>
      </c>
      <c r="B41" s="315" t="s">
        <v>33</v>
      </c>
      <c r="C41" s="329"/>
      <c r="D41" s="323"/>
      <c r="E41" s="324"/>
      <c r="F41" s="324"/>
      <c r="G41" s="324"/>
      <c r="H41" s="324"/>
      <c r="I41" s="324"/>
      <c r="J41" s="330"/>
      <c r="K41" s="324"/>
      <c r="L41" s="324"/>
      <c r="M41" s="324"/>
      <c r="N41" s="324"/>
      <c r="O41" s="324"/>
      <c r="P41" s="324"/>
      <c r="Q41" s="324"/>
      <c r="R41" s="327"/>
      <c r="S41" s="327"/>
      <c r="T41" s="327"/>
      <c r="U41" s="327"/>
    </row>
    <row r="42" spans="1:21">
      <c r="A42" s="265"/>
      <c r="B42" s="265"/>
      <c r="C42" s="265"/>
      <c r="D42" s="266"/>
      <c r="E42" s="265"/>
      <c r="F42" s="265"/>
      <c r="G42" s="265"/>
      <c r="H42" s="265"/>
      <c r="I42" s="265"/>
      <c r="J42" s="269"/>
      <c r="K42" s="265"/>
      <c r="L42" s="265"/>
      <c r="M42" s="265"/>
      <c r="N42" s="265"/>
      <c r="O42" s="265"/>
      <c r="P42" s="265"/>
      <c r="Q42" s="265"/>
      <c r="R42" s="265"/>
      <c r="S42" s="265"/>
      <c r="T42" s="265"/>
      <c r="U42" s="265"/>
    </row>
    <row r="43" spans="1:21">
      <c r="A43" s="267"/>
      <c r="B43" s="267"/>
      <c r="C43" s="267"/>
      <c r="D43" s="268"/>
      <c r="E43" s="267"/>
      <c r="F43" s="267"/>
      <c r="G43" s="267"/>
      <c r="H43" s="267"/>
      <c r="I43" s="267"/>
      <c r="J43" s="270"/>
      <c r="K43" s="267"/>
      <c r="L43" s="267"/>
      <c r="M43" s="267"/>
      <c r="N43" s="267"/>
      <c r="O43" s="267"/>
      <c r="P43" s="267"/>
      <c r="Q43" s="267"/>
      <c r="R43" s="267"/>
      <c r="S43" s="267"/>
      <c r="T43" s="267"/>
      <c r="U43" s="267"/>
    </row>
    <row r="44" spans="1:21">
      <c r="A44" s="267"/>
      <c r="B44" s="267"/>
      <c r="C44" s="267"/>
      <c r="D44" s="268"/>
      <c r="E44" s="267"/>
      <c r="F44" s="267"/>
      <c r="G44" s="267"/>
      <c r="H44" s="267"/>
      <c r="I44" s="267"/>
      <c r="J44" s="270"/>
      <c r="K44" s="267"/>
      <c r="L44" s="267"/>
      <c r="M44" s="267"/>
      <c r="N44" s="267"/>
      <c r="O44" s="267"/>
      <c r="P44" s="267"/>
      <c r="Q44" s="267"/>
      <c r="R44" s="267"/>
      <c r="S44" s="267"/>
      <c r="T44" s="267"/>
      <c r="U44" s="267"/>
    </row>
    <row r="45" spans="1:21">
      <c r="A45" s="267"/>
      <c r="B45" s="267"/>
      <c r="C45" s="267"/>
      <c r="D45" s="268"/>
      <c r="E45" s="267"/>
      <c r="F45" s="267"/>
      <c r="G45" s="267"/>
      <c r="H45" s="267"/>
      <c r="I45" s="267"/>
      <c r="J45" s="270"/>
      <c r="K45" s="267"/>
      <c r="L45" s="267"/>
      <c r="M45" s="267"/>
      <c r="N45" s="267"/>
      <c r="O45" s="267"/>
      <c r="P45" s="267"/>
      <c r="Q45" s="267"/>
      <c r="R45" s="267"/>
      <c r="S45" s="267"/>
      <c r="T45" s="267"/>
      <c r="U45" s="267"/>
    </row>
    <row r="46" spans="1:21">
      <c r="A46" s="267"/>
      <c r="B46" s="267"/>
      <c r="C46" s="267"/>
      <c r="D46" s="268"/>
      <c r="E46" s="267"/>
      <c r="F46" s="267"/>
      <c r="G46" s="267"/>
      <c r="H46" s="267"/>
      <c r="I46" s="267"/>
      <c r="J46" s="270"/>
      <c r="K46" s="267"/>
      <c r="L46" s="267"/>
      <c r="M46" s="267"/>
      <c r="N46" s="267"/>
      <c r="O46" s="267"/>
      <c r="P46" s="267"/>
      <c r="Q46" s="267"/>
      <c r="R46" s="267"/>
      <c r="S46" s="267"/>
      <c r="T46" s="267"/>
      <c r="U46" s="267"/>
    </row>
    <row r="47" spans="1:21">
      <c r="A47" s="267"/>
      <c r="B47" s="267"/>
      <c r="C47" s="267"/>
      <c r="D47" s="268"/>
      <c r="E47" s="267"/>
      <c r="F47" s="267"/>
      <c r="G47" s="267"/>
      <c r="H47" s="267"/>
      <c r="I47" s="267"/>
      <c r="J47" s="270"/>
      <c r="K47" s="267"/>
      <c r="L47" s="267"/>
      <c r="M47" s="267"/>
      <c r="N47" s="267"/>
      <c r="O47" s="267"/>
      <c r="P47" s="267"/>
      <c r="Q47" s="267"/>
      <c r="R47" s="267"/>
      <c r="S47" s="267"/>
      <c r="T47" s="267"/>
      <c r="U47" s="267"/>
    </row>
    <row r="48" spans="1:21">
      <c r="A48" s="267"/>
      <c r="B48" s="267"/>
      <c r="C48" s="267"/>
      <c r="D48" s="268"/>
      <c r="E48" s="267"/>
      <c r="F48" s="267"/>
      <c r="G48" s="267"/>
      <c r="H48" s="267"/>
      <c r="I48" s="267"/>
      <c r="J48" s="270"/>
      <c r="K48" s="267"/>
      <c r="L48" s="267"/>
      <c r="M48" s="267"/>
      <c r="N48" s="267"/>
      <c r="O48" s="267"/>
      <c r="P48" s="267"/>
      <c r="Q48" s="267"/>
      <c r="R48" s="267"/>
      <c r="S48" s="267"/>
      <c r="T48" s="267"/>
      <c r="U48" s="267"/>
    </row>
    <row r="49" spans="1:21">
      <c r="A49" s="267"/>
      <c r="B49" s="267"/>
      <c r="C49" s="267"/>
      <c r="D49" s="268"/>
      <c r="E49" s="267"/>
      <c r="F49" s="267"/>
      <c r="G49" s="267"/>
      <c r="H49" s="267"/>
      <c r="I49" s="267"/>
      <c r="J49" s="270"/>
      <c r="K49" s="267"/>
      <c r="L49" s="267"/>
      <c r="M49" s="267"/>
      <c r="N49" s="267"/>
      <c r="O49" s="267"/>
      <c r="P49" s="267"/>
      <c r="Q49" s="267"/>
      <c r="R49" s="267"/>
      <c r="S49" s="267"/>
      <c r="T49" s="267"/>
      <c r="U49" s="267"/>
    </row>
    <row r="50" spans="1:21">
      <c r="A50" s="267"/>
      <c r="B50" s="267"/>
      <c r="C50" s="267"/>
      <c r="D50" s="268"/>
      <c r="E50" s="267"/>
      <c r="F50" s="267"/>
      <c r="G50" s="267"/>
      <c r="H50" s="267"/>
      <c r="I50" s="267"/>
      <c r="J50" s="270"/>
      <c r="K50" s="267"/>
      <c r="L50" s="267"/>
      <c r="M50" s="267"/>
      <c r="N50" s="267"/>
      <c r="O50" s="267"/>
      <c r="P50" s="267"/>
      <c r="Q50" s="267"/>
      <c r="R50" s="267"/>
      <c r="S50" s="267"/>
      <c r="T50" s="267"/>
      <c r="U50" s="267"/>
    </row>
    <row r="51" spans="1:21">
      <c r="A51" s="267"/>
      <c r="B51" s="267"/>
      <c r="C51" s="267"/>
      <c r="D51" s="268"/>
      <c r="E51" s="267"/>
      <c r="F51" s="267"/>
      <c r="G51" s="267"/>
      <c r="H51" s="267"/>
      <c r="I51" s="267"/>
      <c r="J51" s="270"/>
      <c r="K51" s="267"/>
      <c r="L51" s="267"/>
      <c r="M51" s="267"/>
      <c r="N51" s="267"/>
      <c r="O51" s="267"/>
      <c r="P51" s="267"/>
      <c r="Q51" s="267"/>
      <c r="R51" s="267"/>
      <c r="S51" s="267"/>
      <c r="T51" s="267"/>
      <c r="U51" s="267"/>
    </row>
    <row r="52" spans="1:21">
      <c r="A52" s="267"/>
      <c r="B52" s="267"/>
      <c r="C52" s="267"/>
      <c r="D52" s="268"/>
      <c r="E52" s="267"/>
      <c r="F52" s="267"/>
      <c r="G52" s="267"/>
      <c r="H52" s="267"/>
      <c r="I52" s="267"/>
      <c r="J52" s="270"/>
      <c r="K52" s="267"/>
      <c r="L52" s="267"/>
      <c r="M52" s="267"/>
      <c r="N52" s="267"/>
      <c r="O52" s="267"/>
      <c r="P52" s="267"/>
      <c r="Q52" s="267"/>
      <c r="R52" s="267"/>
      <c r="S52" s="267"/>
      <c r="T52" s="267"/>
      <c r="U52" s="267"/>
    </row>
    <row r="53" spans="1:21">
      <c r="A53" s="267"/>
      <c r="B53" s="267"/>
      <c r="C53" s="267"/>
      <c r="D53" s="268"/>
      <c r="E53" s="267"/>
      <c r="F53" s="267"/>
      <c r="G53" s="267"/>
      <c r="H53" s="267"/>
      <c r="I53" s="267"/>
      <c r="J53" s="270"/>
      <c r="K53" s="267"/>
      <c r="L53" s="267"/>
      <c r="M53" s="267"/>
      <c r="N53" s="267"/>
      <c r="O53" s="267"/>
      <c r="P53" s="267"/>
      <c r="Q53" s="267"/>
      <c r="R53" s="267"/>
      <c r="S53" s="267"/>
      <c r="T53" s="267"/>
      <c r="U53" s="267"/>
    </row>
    <row r="54" spans="1:21">
      <c r="A54" s="267"/>
      <c r="B54" s="267"/>
      <c r="C54" s="267"/>
      <c r="D54" s="268"/>
      <c r="E54" s="267"/>
      <c r="F54" s="267"/>
      <c r="G54" s="267"/>
      <c r="H54" s="267"/>
      <c r="I54" s="267"/>
      <c r="J54" s="270"/>
      <c r="K54" s="267"/>
      <c r="L54" s="267"/>
      <c r="M54" s="267"/>
      <c r="N54" s="267"/>
      <c r="O54" s="267"/>
      <c r="P54" s="267"/>
      <c r="Q54" s="267"/>
      <c r="R54" s="267"/>
      <c r="S54" s="267"/>
      <c r="T54" s="267"/>
      <c r="U54" s="267"/>
    </row>
    <row r="55" spans="1:21">
      <c r="A55" s="267"/>
      <c r="B55" s="267"/>
      <c r="C55" s="267"/>
      <c r="D55" s="268"/>
      <c r="E55" s="267"/>
      <c r="F55" s="267"/>
      <c r="G55" s="267"/>
      <c r="H55" s="267"/>
      <c r="I55" s="267"/>
      <c r="J55" s="270"/>
      <c r="K55" s="267"/>
      <c r="L55" s="267"/>
      <c r="M55" s="267"/>
      <c r="N55" s="267"/>
      <c r="O55" s="267"/>
      <c r="P55" s="267"/>
      <c r="Q55" s="267"/>
      <c r="R55" s="267"/>
      <c r="S55" s="267"/>
      <c r="T55" s="267"/>
      <c r="U55" s="267"/>
    </row>
    <row r="56" spans="1:21">
      <c r="A56" s="267"/>
      <c r="B56" s="267"/>
      <c r="C56" s="267"/>
      <c r="D56" s="268"/>
      <c r="E56" s="267"/>
      <c r="F56" s="267"/>
      <c r="G56" s="267"/>
      <c r="H56" s="267"/>
      <c r="I56" s="267"/>
      <c r="J56" s="270"/>
      <c r="K56" s="267"/>
      <c r="L56" s="267"/>
      <c r="M56" s="267"/>
      <c r="N56" s="267"/>
      <c r="O56" s="267"/>
      <c r="P56" s="267"/>
      <c r="Q56" s="267"/>
      <c r="R56" s="267"/>
      <c r="S56" s="267"/>
      <c r="T56" s="267"/>
      <c r="U56" s="267"/>
    </row>
    <row r="57" spans="1:21">
      <c r="A57" s="267"/>
      <c r="B57" s="267"/>
      <c r="C57" s="267"/>
      <c r="D57" s="268"/>
      <c r="E57" s="267"/>
      <c r="F57" s="267"/>
      <c r="G57" s="267"/>
      <c r="H57" s="267"/>
      <c r="I57" s="267"/>
      <c r="J57" s="270"/>
      <c r="K57" s="267"/>
      <c r="L57" s="267"/>
      <c r="M57" s="267"/>
      <c r="N57" s="267"/>
      <c r="O57" s="267"/>
      <c r="P57" s="267"/>
      <c r="Q57" s="267"/>
      <c r="R57" s="267"/>
      <c r="S57" s="267"/>
      <c r="T57" s="267"/>
      <c r="U57" s="267"/>
    </row>
    <row r="58" spans="1:21">
      <c r="A58" s="267"/>
      <c r="B58" s="267"/>
      <c r="C58" s="267"/>
      <c r="D58" s="268"/>
      <c r="E58" s="267"/>
      <c r="F58" s="267"/>
      <c r="G58" s="267"/>
      <c r="H58" s="267"/>
      <c r="I58" s="267"/>
      <c r="J58" s="270"/>
      <c r="K58" s="267"/>
      <c r="L58" s="267"/>
      <c r="M58" s="267"/>
      <c r="N58" s="267"/>
      <c r="O58" s="267"/>
      <c r="P58" s="267"/>
      <c r="Q58" s="267"/>
      <c r="R58" s="267"/>
      <c r="S58" s="267"/>
      <c r="T58" s="267"/>
      <c r="U58" s="267"/>
    </row>
    <row r="59" spans="1:21">
      <c r="A59" s="267"/>
      <c r="B59" s="267"/>
      <c r="C59" s="267"/>
      <c r="D59" s="268"/>
      <c r="E59" s="267"/>
      <c r="F59" s="267"/>
      <c r="G59" s="267"/>
      <c r="H59" s="267"/>
      <c r="I59" s="267"/>
      <c r="J59" s="270"/>
      <c r="K59" s="267"/>
      <c r="L59" s="267"/>
      <c r="M59" s="267"/>
      <c r="N59" s="267"/>
      <c r="O59" s="267"/>
      <c r="P59" s="267"/>
      <c r="Q59" s="267"/>
      <c r="R59" s="267"/>
      <c r="S59" s="267"/>
      <c r="T59" s="267"/>
      <c r="U59" s="267"/>
    </row>
    <row r="60" spans="1:21">
      <c r="A60" s="267"/>
      <c r="B60" s="267"/>
      <c r="C60" s="267"/>
      <c r="D60" s="268"/>
      <c r="E60" s="267"/>
      <c r="F60" s="267"/>
      <c r="G60" s="267"/>
      <c r="H60" s="267"/>
      <c r="I60" s="267"/>
      <c r="J60" s="270"/>
      <c r="K60" s="267"/>
      <c r="L60" s="267"/>
      <c r="M60" s="267"/>
      <c r="N60" s="267"/>
      <c r="O60" s="267"/>
      <c r="P60" s="267"/>
      <c r="Q60" s="267"/>
      <c r="R60" s="267"/>
      <c r="S60" s="267"/>
      <c r="T60" s="267"/>
      <c r="U60" s="267"/>
    </row>
    <row r="61" spans="1:21">
      <c r="A61" s="267"/>
      <c r="B61" s="267"/>
      <c r="C61" s="267"/>
      <c r="D61" s="268"/>
      <c r="E61" s="267"/>
      <c r="F61" s="267"/>
      <c r="G61" s="267"/>
      <c r="H61" s="267"/>
      <c r="I61" s="267"/>
      <c r="J61" s="270"/>
      <c r="K61" s="267"/>
      <c r="L61" s="267"/>
      <c r="M61" s="267"/>
      <c r="N61" s="267"/>
      <c r="O61" s="267"/>
      <c r="P61" s="267"/>
      <c r="Q61" s="267"/>
      <c r="R61" s="267"/>
      <c r="S61" s="267"/>
      <c r="T61" s="267"/>
      <c r="U61" s="267"/>
    </row>
    <row r="62" spans="1:21">
      <c r="A62" s="267"/>
      <c r="B62" s="267"/>
      <c r="C62" s="267"/>
      <c r="D62" s="268"/>
      <c r="E62" s="267"/>
      <c r="F62" s="267"/>
      <c r="G62" s="267"/>
      <c r="H62" s="267"/>
      <c r="I62" s="267"/>
      <c r="J62" s="270"/>
      <c r="K62" s="267"/>
      <c r="L62" s="267"/>
      <c r="M62" s="267"/>
      <c r="N62" s="267"/>
      <c r="O62" s="267"/>
      <c r="P62" s="267"/>
      <c r="Q62" s="267"/>
      <c r="R62" s="267"/>
      <c r="S62" s="267"/>
      <c r="T62" s="267"/>
      <c r="U62" s="267"/>
    </row>
    <row r="63" spans="1:21">
      <c r="A63" s="267"/>
      <c r="B63" s="267"/>
      <c r="C63" s="267"/>
      <c r="D63" s="268"/>
      <c r="E63" s="267"/>
      <c r="F63" s="267"/>
      <c r="G63" s="267"/>
      <c r="H63" s="267"/>
      <c r="I63" s="267"/>
      <c r="J63" s="270"/>
      <c r="K63" s="267"/>
      <c r="L63" s="267"/>
      <c r="M63" s="267"/>
      <c r="N63" s="267"/>
      <c r="O63" s="267"/>
      <c r="P63" s="267"/>
      <c r="Q63" s="267"/>
      <c r="R63" s="267"/>
      <c r="S63" s="267"/>
      <c r="T63" s="267"/>
      <c r="U63" s="267"/>
    </row>
    <row r="64" spans="1:21">
      <c r="A64" s="267"/>
      <c r="B64" s="267"/>
      <c r="C64" s="267"/>
      <c r="D64" s="268"/>
      <c r="E64" s="267"/>
      <c r="F64" s="267"/>
      <c r="G64" s="267"/>
      <c r="H64" s="267"/>
      <c r="I64" s="267"/>
      <c r="J64" s="270"/>
      <c r="K64" s="267"/>
      <c r="L64" s="267"/>
      <c r="M64" s="267"/>
      <c r="N64" s="267"/>
      <c r="O64" s="267"/>
      <c r="P64" s="267"/>
      <c r="Q64" s="267"/>
      <c r="R64" s="267"/>
      <c r="S64" s="267"/>
      <c r="T64" s="267"/>
      <c r="U64" s="267"/>
    </row>
    <row r="65" spans="1:21">
      <c r="A65" s="267"/>
      <c r="B65" s="267"/>
      <c r="C65" s="267"/>
      <c r="D65" s="268"/>
      <c r="E65" s="267"/>
      <c r="F65" s="267"/>
      <c r="G65" s="267"/>
      <c r="H65" s="267"/>
      <c r="I65" s="267"/>
      <c r="J65" s="270"/>
      <c r="K65" s="267"/>
      <c r="L65" s="267"/>
      <c r="M65" s="267"/>
      <c r="N65" s="267"/>
      <c r="O65" s="267"/>
      <c r="P65" s="267"/>
      <c r="Q65" s="267"/>
      <c r="R65" s="267"/>
      <c r="S65" s="267"/>
      <c r="T65" s="267"/>
      <c r="U65" s="267"/>
    </row>
    <row r="66" spans="1:21">
      <c r="A66" s="267"/>
      <c r="B66" s="267"/>
      <c r="C66" s="267"/>
      <c r="D66" s="268"/>
      <c r="E66" s="267"/>
      <c r="F66" s="267"/>
      <c r="G66" s="267"/>
      <c r="H66" s="267"/>
      <c r="I66" s="267"/>
      <c r="J66" s="270"/>
      <c r="K66" s="267"/>
      <c r="L66" s="267"/>
      <c r="M66" s="267"/>
      <c r="N66" s="267"/>
      <c r="O66" s="267"/>
      <c r="P66" s="267"/>
      <c r="Q66" s="267"/>
      <c r="R66" s="267"/>
      <c r="S66" s="267"/>
      <c r="T66" s="267"/>
      <c r="U66" s="267"/>
    </row>
    <row r="67" spans="1:21">
      <c r="A67" s="267"/>
      <c r="B67" s="267"/>
      <c r="C67" s="267"/>
      <c r="D67" s="268"/>
      <c r="E67" s="267"/>
      <c r="F67" s="267"/>
      <c r="G67" s="267"/>
      <c r="H67" s="267"/>
      <c r="I67" s="267"/>
      <c r="J67" s="270"/>
      <c r="K67" s="267"/>
      <c r="L67" s="267"/>
      <c r="M67" s="267"/>
      <c r="N67" s="267"/>
      <c r="O67" s="267"/>
      <c r="P67" s="267"/>
      <c r="Q67" s="267"/>
      <c r="R67" s="267"/>
      <c r="S67" s="267"/>
      <c r="T67" s="267"/>
      <c r="U67" s="267"/>
    </row>
    <row r="68" spans="1:21">
      <c r="A68" s="267"/>
      <c r="B68" s="267"/>
      <c r="C68" s="267"/>
      <c r="D68" s="268"/>
      <c r="E68" s="267"/>
      <c r="F68" s="267"/>
      <c r="G68" s="267"/>
      <c r="H68" s="267"/>
      <c r="I68" s="267"/>
      <c r="J68" s="270"/>
      <c r="K68" s="267"/>
      <c r="L68" s="267"/>
      <c r="M68" s="267"/>
      <c r="N68" s="267"/>
      <c r="O68" s="267"/>
      <c r="P68" s="267"/>
      <c r="Q68" s="267"/>
      <c r="R68" s="267"/>
      <c r="S68" s="267"/>
      <c r="T68" s="267"/>
      <c r="U68" s="267"/>
    </row>
    <row r="69" spans="1:21">
      <c r="A69" s="267"/>
      <c r="B69" s="267"/>
      <c r="C69" s="267"/>
      <c r="D69" s="268"/>
      <c r="E69" s="267"/>
      <c r="F69" s="267"/>
      <c r="G69" s="267"/>
      <c r="H69" s="267"/>
      <c r="I69" s="267"/>
      <c r="J69" s="270"/>
      <c r="K69" s="267"/>
      <c r="L69" s="267"/>
      <c r="M69" s="267"/>
      <c r="N69" s="267"/>
      <c r="O69" s="267"/>
      <c r="P69" s="267"/>
      <c r="Q69" s="267"/>
      <c r="R69" s="267"/>
      <c r="S69" s="267"/>
      <c r="T69" s="267"/>
      <c r="U69" s="267"/>
    </row>
    <row r="70" spans="1:21">
      <c r="A70" s="267"/>
      <c r="B70" s="267"/>
      <c r="C70" s="267"/>
      <c r="D70" s="268"/>
      <c r="E70" s="267"/>
      <c r="F70" s="267"/>
      <c r="G70" s="267"/>
      <c r="H70" s="267"/>
      <c r="I70" s="267"/>
      <c r="J70" s="270"/>
      <c r="K70" s="267"/>
      <c r="L70" s="267"/>
      <c r="M70" s="267"/>
      <c r="N70" s="267"/>
      <c r="O70" s="267"/>
      <c r="P70" s="267"/>
      <c r="Q70" s="267"/>
      <c r="R70" s="267"/>
      <c r="S70" s="267"/>
      <c r="T70" s="267"/>
      <c r="U70" s="267"/>
    </row>
    <row r="71" spans="1:21">
      <c r="A71" s="267"/>
      <c r="B71" s="267"/>
      <c r="C71" s="267"/>
      <c r="D71" s="268"/>
      <c r="E71" s="267"/>
      <c r="F71" s="267"/>
      <c r="G71" s="267"/>
      <c r="H71" s="267"/>
      <c r="I71" s="267"/>
      <c r="J71" s="270"/>
      <c r="K71" s="267"/>
      <c r="L71" s="267"/>
      <c r="M71" s="267"/>
      <c r="N71" s="267"/>
      <c r="O71" s="267"/>
      <c r="P71" s="267"/>
      <c r="Q71" s="267"/>
      <c r="R71" s="267"/>
      <c r="S71" s="267"/>
      <c r="T71" s="267"/>
      <c r="U71" s="267"/>
    </row>
    <row r="72" spans="1:21">
      <c r="A72" s="267"/>
      <c r="B72" s="267"/>
      <c r="C72" s="267"/>
      <c r="D72" s="268"/>
      <c r="E72" s="267"/>
      <c r="F72" s="267"/>
      <c r="G72" s="267"/>
      <c r="H72" s="267"/>
      <c r="I72" s="267"/>
      <c r="J72" s="270"/>
      <c r="K72" s="267"/>
      <c r="L72" s="267"/>
      <c r="M72" s="267"/>
      <c r="N72" s="267"/>
      <c r="O72" s="267"/>
      <c r="P72" s="267"/>
      <c r="Q72" s="267"/>
      <c r="R72" s="267"/>
      <c r="S72" s="267"/>
      <c r="T72" s="267"/>
      <c r="U72" s="267"/>
    </row>
    <row r="73" spans="1:21">
      <c r="A73" s="267"/>
      <c r="B73" s="267"/>
      <c r="C73" s="267"/>
      <c r="D73" s="268"/>
      <c r="E73" s="267"/>
      <c r="F73" s="267"/>
      <c r="G73" s="267"/>
      <c r="H73" s="267"/>
      <c r="I73" s="267"/>
      <c r="J73" s="270"/>
      <c r="K73" s="267"/>
      <c r="L73" s="267"/>
      <c r="M73" s="267"/>
      <c r="N73" s="267"/>
      <c r="O73" s="267"/>
      <c r="P73" s="267"/>
      <c r="Q73" s="267"/>
      <c r="R73" s="267"/>
      <c r="S73" s="267"/>
      <c r="T73" s="267"/>
      <c r="U73" s="267"/>
    </row>
    <row r="74" spans="1:21">
      <c r="A74" s="267"/>
      <c r="B74" s="267"/>
      <c r="C74" s="267"/>
      <c r="D74" s="268"/>
      <c r="E74" s="267"/>
      <c r="F74" s="267"/>
      <c r="G74" s="267"/>
      <c r="H74" s="267"/>
      <c r="I74" s="267"/>
      <c r="J74" s="270"/>
      <c r="K74" s="267"/>
      <c r="L74" s="267"/>
      <c r="M74" s="267"/>
      <c r="N74" s="267"/>
      <c r="O74" s="267"/>
      <c r="P74" s="267"/>
      <c r="Q74" s="267"/>
      <c r="R74" s="267"/>
      <c r="S74" s="267"/>
      <c r="T74" s="267"/>
      <c r="U74" s="267"/>
    </row>
    <row r="75" spans="1:21">
      <c r="A75" s="267"/>
      <c r="B75" s="267"/>
      <c r="C75" s="267"/>
      <c r="D75" s="268"/>
      <c r="E75" s="267"/>
      <c r="F75" s="267"/>
      <c r="G75" s="267"/>
      <c r="H75" s="267"/>
      <c r="I75" s="267"/>
      <c r="J75" s="270"/>
      <c r="K75" s="267"/>
      <c r="L75" s="267"/>
      <c r="M75" s="267"/>
      <c r="N75" s="267"/>
      <c r="O75" s="267"/>
      <c r="P75" s="267"/>
      <c r="Q75" s="267"/>
      <c r="R75" s="267"/>
      <c r="S75" s="267"/>
      <c r="T75" s="267"/>
      <c r="U75" s="267"/>
    </row>
    <row r="76" spans="1:21">
      <c r="A76" s="267"/>
      <c r="B76" s="267"/>
      <c r="C76" s="267"/>
      <c r="D76" s="268"/>
      <c r="E76" s="267"/>
      <c r="F76" s="267"/>
      <c r="G76" s="267"/>
      <c r="H76" s="267"/>
      <c r="I76" s="267"/>
      <c r="J76" s="270"/>
      <c r="K76" s="267"/>
      <c r="L76" s="267"/>
      <c r="M76" s="267"/>
      <c r="N76" s="267"/>
      <c r="O76" s="267"/>
      <c r="P76" s="267"/>
      <c r="Q76" s="267"/>
      <c r="R76" s="267"/>
      <c r="S76" s="267"/>
      <c r="T76" s="267"/>
      <c r="U76" s="267"/>
    </row>
    <row r="77" spans="1:21">
      <c r="A77" s="267"/>
      <c r="B77" s="267"/>
      <c r="C77" s="267"/>
      <c r="D77" s="268"/>
      <c r="E77" s="267"/>
      <c r="F77" s="267"/>
      <c r="G77" s="267"/>
      <c r="H77" s="267"/>
      <c r="I77" s="267"/>
      <c r="J77" s="270"/>
      <c r="K77" s="267"/>
      <c r="L77" s="267"/>
      <c r="M77" s="267"/>
      <c r="N77" s="267"/>
      <c r="O77" s="267"/>
      <c r="P77" s="267"/>
      <c r="Q77" s="267"/>
      <c r="R77" s="267"/>
      <c r="S77" s="267"/>
      <c r="T77" s="267"/>
      <c r="U77" s="267"/>
    </row>
    <row r="78" spans="1:21">
      <c r="A78" s="267"/>
      <c r="B78" s="267"/>
      <c r="C78" s="267"/>
      <c r="D78" s="268"/>
      <c r="E78" s="267"/>
      <c r="F78" s="267"/>
      <c r="G78" s="267"/>
      <c r="H78" s="267"/>
      <c r="I78" s="267"/>
      <c r="J78" s="270"/>
      <c r="K78" s="267"/>
      <c r="L78" s="267"/>
      <c r="M78" s="267"/>
      <c r="N78" s="267"/>
      <c r="O78" s="267"/>
      <c r="P78" s="267"/>
      <c r="Q78" s="267"/>
      <c r="R78" s="267"/>
      <c r="S78" s="267"/>
      <c r="T78" s="267"/>
      <c r="U78" s="267"/>
    </row>
    <row r="79" spans="1:21">
      <c r="A79" s="267"/>
      <c r="B79" s="267"/>
      <c r="C79" s="267"/>
      <c r="D79" s="268"/>
      <c r="E79" s="267"/>
      <c r="F79" s="267"/>
      <c r="G79" s="267"/>
      <c r="H79" s="267"/>
      <c r="I79" s="267"/>
      <c r="J79" s="270"/>
      <c r="K79" s="267"/>
      <c r="L79" s="267"/>
      <c r="M79" s="267"/>
      <c r="N79" s="267"/>
      <c r="O79" s="267"/>
      <c r="P79" s="267"/>
      <c r="Q79" s="267"/>
      <c r="R79" s="267"/>
      <c r="S79" s="267"/>
      <c r="T79" s="267"/>
      <c r="U79" s="267"/>
    </row>
    <row r="80" spans="1:21">
      <c r="A80" s="267"/>
      <c r="B80" s="267"/>
      <c r="C80" s="267"/>
      <c r="D80" s="268"/>
      <c r="E80" s="267"/>
      <c r="F80" s="267"/>
      <c r="G80" s="267"/>
      <c r="H80" s="267"/>
      <c r="I80" s="267"/>
      <c r="J80" s="267"/>
      <c r="K80" s="267"/>
      <c r="L80" s="267"/>
      <c r="M80" s="267"/>
      <c r="N80" s="267"/>
      <c r="O80" s="267"/>
      <c r="P80" s="267"/>
      <c r="Q80" s="267"/>
      <c r="R80" s="267"/>
      <c r="S80" s="267"/>
      <c r="T80" s="267"/>
      <c r="U80" s="267"/>
    </row>
    <row r="81" spans="1:21">
      <c r="A81" s="267"/>
      <c r="B81" s="267"/>
      <c r="C81" s="267"/>
      <c r="D81" s="268"/>
      <c r="E81" s="267"/>
      <c r="F81" s="267"/>
      <c r="G81" s="267"/>
      <c r="H81" s="267"/>
      <c r="I81" s="267"/>
      <c r="J81" s="267"/>
      <c r="K81" s="267"/>
      <c r="L81" s="267"/>
      <c r="M81" s="267"/>
      <c r="N81" s="267"/>
      <c r="O81" s="267"/>
      <c r="P81" s="267"/>
      <c r="Q81" s="267"/>
      <c r="R81" s="267"/>
      <c r="S81" s="267"/>
      <c r="T81" s="267"/>
      <c r="U81" s="267"/>
    </row>
    <row r="82" spans="1:21">
      <c r="A82" s="267"/>
      <c r="B82" s="267"/>
      <c r="C82" s="267"/>
      <c r="D82" s="268"/>
      <c r="E82" s="267"/>
      <c r="F82" s="267"/>
      <c r="G82" s="267"/>
      <c r="H82" s="267"/>
      <c r="I82" s="267"/>
      <c r="J82" s="267"/>
      <c r="K82" s="267"/>
      <c r="L82" s="267"/>
      <c r="M82" s="267"/>
      <c r="N82" s="267"/>
      <c r="O82" s="267"/>
      <c r="P82" s="267"/>
      <c r="Q82" s="267"/>
      <c r="R82" s="267"/>
      <c r="S82" s="267"/>
      <c r="T82" s="267"/>
      <c r="U82" s="267"/>
    </row>
    <row r="83" spans="1:21">
      <c r="A83" s="267"/>
      <c r="B83" s="267"/>
      <c r="C83" s="267"/>
      <c r="D83" s="268"/>
      <c r="E83" s="267"/>
      <c r="F83" s="267"/>
      <c r="G83" s="267"/>
      <c r="H83" s="267"/>
      <c r="I83" s="267"/>
      <c r="J83" s="267"/>
      <c r="K83" s="267"/>
      <c r="L83" s="267"/>
      <c r="M83" s="267"/>
      <c r="N83" s="267"/>
      <c r="O83" s="267"/>
      <c r="P83" s="267"/>
      <c r="Q83" s="267"/>
      <c r="R83" s="267"/>
      <c r="S83" s="267"/>
      <c r="T83" s="267"/>
      <c r="U83" s="267"/>
    </row>
    <row r="84" spans="1:21">
      <c r="A84" s="267"/>
      <c r="B84" s="267"/>
      <c r="C84" s="267"/>
      <c r="D84" s="268"/>
      <c r="E84" s="267"/>
      <c r="F84" s="267"/>
      <c r="G84" s="267"/>
      <c r="H84" s="267"/>
      <c r="I84" s="267"/>
      <c r="J84" s="267"/>
      <c r="K84" s="267"/>
      <c r="L84" s="267"/>
      <c r="M84" s="267"/>
      <c r="N84" s="267"/>
      <c r="O84" s="267"/>
      <c r="P84" s="267"/>
      <c r="Q84" s="267"/>
      <c r="R84" s="267"/>
      <c r="S84" s="267"/>
      <c r="T84" s="267"/>
      <c r="U84" s="267"/>
    </row>
    <row r="85" spans="1:21">
      <c r="A85" s="267"/>
      <c r="B85" s="267"/>
      <c r="C85" s="267"/>
      <c r="D85" s="268"/>
      <c r="E85" s="267"/>
      <c r="F85" s="267"/>
      <c r="G85" s="267"/>
      <c r="H85" s="267"/>
      <c r="I85" s="267"/>
      <c r="J85" s="267"/>
      <c r="K85" s="267"/>
      <c r="L85" s="267"/>
      <c r="M85" s="267"/>
      <c r="N85" s="267"/>
      <c r="O85" s="267"/>
      <c r="P85" s="267"/>
      <c r="Q85" s="267"/>
      <c r="R85" s="267"/>
      <c r="S85" s="267"/>
      <c r="T85" s="267"/>
      <c r="U85" s="267"/>
    </row>
    <row r="86" spans="1:21">
      <c r="A86" s="267"/>
      <c r="B86" s="267"/>
      <c r="C86" s="267"/>
      <c r="D86" s="268"/>
      <c r="E86" s="267"/>
      <c r="F86" s="267"/>
      <c r="G86" s="267"/>
      <c r="H86" s="267"/>
      <c r="I86" s="267"/>
      <c r="J86" s="267"/>
      <c r="K86" s="267"/>
      <c r="L86" s="267"/>
      <c r="M86" s="267"/>
      <c r="N86" s="267"/>
      <c r="O86" s="267"/>
      <c r="P86" s="267"/>
      <c r="Q86" s="267"/>
      <c r="R86" s="267"/>
      <c r="S86" s="267"/>
      <c r="T86" s="267"/>
      <c r="U86" s="267"/>
    </row>
    <row r="87" spans="1:21">
      <c r="A87" s="267"/>
      <c r="B87" s="267"/>
      <c r="C87" s="267"/>
      <c r="D87" s="268"/>
      <c r="E87" s="267"/>
      <c r="F87" s="267"/>
      <c r="G87" s="267"/>
      <c r="H87" s="267"/>
      <c r="I87" s="267"/>
      <c r="J87" s="267"/>
      <c r="K87" s="267"/>
      <c r="L87" s="267"/>
      <c r="M87" s="267"/>
      <c r="N87" s="267"/>
      <c r="O87" s="267"/>
      <c r="P87" s="267"/>
      <c r="Q87" s="267"/>
      <c r="R87" s="267"/>
      <c r="S87" s="267"/>
      <c r="T87" s="267"/>
      <c r="U87" s="267"/>
    </row>
    <row r="88" spans="1:21">
      <c r="A88" s="267"/>
      <c r="B88" s="267"/>
      <c r="C88" s="267"/>
      <c r="D88" s="268"/>
      <c r="E88" s="267"/>
      <c r="F88" s="267"/>
      <c r="G88" s="267"/>
      <c r="H88" s="267"/>
      <c r="I88" s="267"/>
      <c r="J88" s="267"/>
      <c r="K88" s="267"/>
      <c r="L88" s="267"/>
      <c r="M88" s="267"/>
      <c r="N88" s="267"/>
      <c r="O88" s="267"/>
      <c r="P88" s="267"/>
      <c r="Q88" s="267"/>
      <c r="R88" s="267"/>
      <c r="S88" s="267"/>
      <c r="T88" s="267"/>
      <c r="U88" s="267"/>
    </row>
    <row r="89" spans="1:21">
      <c r="A89" s="267"/>
      <c r="B89" s="267"/>
      <c r="C89" s="267"/>
      <c r="D89" s="268"/>
      <c r="E89" s="267"/>
      <c r="F89" s="267"/>
      <c r="G89" s="267"/>
      <c r="H89" s="267"/>
      <c r="I89" s="267"/>
      <c r="J89" s="267"/>
      <c r="K89" s="267"/>
      <c r="L89" s="267"/>
      <c r="M89" s="267"/>
      <c r="N89" s="267"/>
      <c r="O89" s="267"/>
      <c r="P89" s="267"/>
      <c r="Q89" s="267"/>
      <c r="R89" s="267"/>
      <c r="S89" s="267"/>
      <c r="T89" s="267"/>
      <c r="U89" s="267"/>
    </row>
    <row r="90" spans="1:21">
      <c r="A90" s="267"/>
      <c r="B90" s="267"/>
      <c r="C90" s="267"/>
      <c r="D90" s="268"/>
      <c r="E90" s="267"/>
      <c r="F90" s="267"/>
      <c r="G90" s="267"/>
      <c r="H90" s="267"/>
      <c r="I90" s="267"/>
      <c r="J90" s="267"/>
      <c r="K90" s="267"/>
      <c r="L90" s="267"/>
      <c r="M90" s="267"/>
      <c r="N90" s="267"/>
      <c r="O90" s="267"/>
      <c r="P90" s="267"/>
      <c r="Q90" s="267"/>
      <c r="R90" s="267"/>
      <c r="S90" s="267"/>
      <c r="T90" s="267"/>
      <c r="U90" s="267"/>
    </row>
    <row r="91" spans="1:21">
      <c r="A91" s="267"/>
      <c r="B91" s="267"/>
      <c r="C91" s="267"/>
      <c r="D91" s="268"/>
      <c r="E91" s="267"/>
      <c r="F91" s="267"/>
      <c r="G91" s="267"/>
      <c r="H91" s="267"/>
      <c r="I91" s="267"/>
      <c r="J91" s="267"/>
      <c r="K91" s="267"/>
      <c r="L91" s="267"/>
      <c r="M91" s="267"/>
      <c r="N91" s="267"/>
      <c r="O91" s="267"/>
      <c r="P91" s="267"/>
      <c r="Q91" s="267"/>
      <c r="R91" s="267"/>
      <c r="S91" s="267"/>
      <c r="T91" s="267"/>
      <c r="U91" s="267"/>
    </row>
    <row r="92" spans="1:21">
      <c r="A92" s="267"/>
      <c r="B92" s="267"/>
      <c r="C92" s="267"/>
      <c r="D92" s="268"/>
      <c r="E92" s="267"/>
      <c r="F92" s="267"/>
      <c r="G92" s="267"/>
      <c r="H92" s="267"/>
      <c r="I92" s="267"/>
      <c r="J92" s="267"/>
      <c r="K92" s="267"/>
      <c r="L92" s="267"/>
      <c r="M92" s="267"/>
      <c r="N92" s="267"/>
      <c r="O92" s="267"/>
      <c r="P92" s="267"/>
      <c r="Q92" s="267"/>
      <c r="R92" s="267"/>
      <c r="S92" s="267"/>
      <c r="T92" s="267"/>
      <c r="U92" s="267"/>
    </row>
    <row r="93" spans="1:21">
      <c r="A93" s="267"/>
      <c r="B93" s="267"/>
      <c r="C93" s="267"/>
      <c r="D93" s="268"/>
      <c r="E93" s="267"/>
      <c r="F93" s="267"/>
      <c r="G93" s="267"/>
      <c r="H93" s="267"/>
      <c r="I93" s="267"/>
      <c r="J93" s="267"/>
      <c r="K93" s="267"/>
      <c r="L93" s="267"/>
      <c r="M93" s="267"/>
      <c r="N93" s="267"/>
      <c r="O93" s="267"/>
      <c r="P93" s="267"/>
      <c r="Q93" s="267"/>
      <c r="R93" s="267"/>
      <c r="S93" s="267"/>
      <c r="T93" s="267"/>
      <c r="U93" s="267"/>
    </row>
    <row r="94" spans="1:21">
      <c r="A94" s="267"/>
      <c r="B94" s="267"/>
      <c r="C94" s="267"/>
      <c r="D94" s="268"/>
      <c r="E94" s="267"/>
      <c r="F94" s="267"/>
      <c r="G94" s="267"/>
      <c r="H94" s="267"/>
      <c r="I94" s="267"/>
      <c r="J94" s="267"/>
      <c r="K94" s="267"/>
      <c r="L94" s="267"/>
      <c r="M94" s="267"/>
      <c r="N94" s="267"/>
      <c r="O94" s="267"/>
      <c r="P94" s="267"/>
      <c r="Q94" s="267"/>
      <c r="R94" s="267"/>
      <c r="S94" s="267"/>
      <c r="T94" s="267"/>
      <c r="U94" s="267"/>
    </row>
    <row r="95" spans="1:21">
      <c r="A95" s="267"/>
      <c r="B95" s="267"/>
      <c r="C95" s="267"/>
      <c r="D95" s="268"/>
      <c r="E95" s="267"/>
      <c r="F95" s="267"/>
      <c r="G95" s="267"/>
      <c r="H95" s="267"/>
      <c r="I95" s="267"/>
      <c r="J95" s="267"/>
      <c r="K95" s="267"/>
      <c r="L95" s="267"/>
      <c r="M95" s="267"/>
      <c r="N95" s="267"/>
      <c r="O95" s="267"/>
      <c r="P95" s="267"/>
      <c r="Q95" s="267"/>
      <c r="R95" s="267"/>
      <c r="S95" s="267"/>
      <c r="T95" s="267"/>
      <c r="U95" s="267"/>
    </row>
    <row r="96" spans="1:21">
      <c r="A96" s="267"/>
      <c r="B96" s="267"/>
      <c r="C96" s="267"/>
      <c r="D96" s="268"/>
      <c r="E96" s="267"/>
      <c r="F96" s="267"/>
      <c r="G96" s="267"/>
      <c r="H96" s="267"/>
      <c r="I96" s="267"/>
      <c r="J96" s="267"/>
      <c r="K96" s="267"/>
      <c r="L96" s="267"/>
      <c r="M96" s="267"/>
      <c r="N96" s="267"/>
      <c r="O96" s="267"/>
      <c r="P96" s="267"/>
      <c r="Q96" s="267"/>
      <c r="R96" s="267"/>
      <c r="S96" s="267"/>
      <c r="T96" s="267"/>
      <c r="U96" s="267"/>
    </row>
    <row r="97" spans="1:21">
      <c r="A97" s="267"/>
      <c r="B97" s="267"/>
      <c r="C97" s="267"/>
      <c r="D97" s="268"/>
      <c r="E97" s="267"/>
      <c r="F97" s="267"/>
      <c r="G97" s="267"/>
      <c r="H97" s="267"/>
      <c r="I97" s="267"/>
      <c r="J97" s="267"/>
      <c r="K97" s="267"/>
      <c r="L97" s="267"/>
      <c r="M97" s="267"/>
      <c r="N97" s="267"/>
      <c r="O97" s="267"/>
      <c r="P97" s="267"/>
      <c r="Q97" s="267"/>
      <c r="R97" s="267"/>
      <c r="S97" s="267"/>
      <c r="T97" s="267"/>
      <c r="U97" s="267"/>
    </row>
    <row r="98" spans="1:21">
      <c r="A98" s="267"/>
      <c r="B98" s="267"/>
      <c r="C98" s="267"/>
      <c r="D98" s="268"/>
      <c r="E98" s="267"/>
      <c r="F98" s="267"/>
      <c r="G98" s="267"/>
      <c r="H98" s="267"/>
      <c r="I98" s="267"/>
      <c r="J98" s="267"/>
      <c r="K98" s="267"/>
      <c r="L98" s="267"/>
      <c r="M98" s="267"/>
      <c r="N98" s="267"/>
      <c r="O98" s="267"/>
      <c r="P98" s="267"/>
      <c r="Q98" s="267"/>
      <c r="R98" s="267"/>
      <c r="S98" s="267"/>
      <c r="T98" s="267"/>
      <c r="U98" s="267"/>
    </row>
    <row r="99" spans="1:21">
      <c r="A99" s="267"/>
      <c r="B99" s="267"/>
      <c r="C99" s="267"/>
      <c r="D99" s="268"/>
      <c r="E99" s="267"/>
      <c r="F99" s="267"/>
      <c r="G99" s="267"/>
      <c r="H99" s="267"/>
      <c r="I99" s="267"/>
      <c r="J99" s="267"/>
      <c r="K99" s="267"/>
      <c r="L99" s="267"/>
      <c r="M99" s="267"/>
      <c r="N99" s="267"/>
      <c r="O99" s="267"/>
      <c r="P99" s="267"/>
      <c r="Q99" s="267"/>
      <c r="R99" s="267"/>
      <c r="S99" s="267"/>
      <c r="T99" s="267"/>
      <c r="U99" s="267"/>
    </row>
    <row r="100" spans="1:21">
      <c r="A100" s="267"/>
      <c r="B100" s="267"/>
      <c r="C100" s="267"/>
      <c r="D100" s="268"/>
      <c r="E100" s="267"/>
      <c r="F100" s="267"/>
      <c r="G100" s="267"/>
      <c r="H100" s="267"/>
      <c r="I100" s="267"/>
      <c r="J100" s="267"/>
      <c r="K100" s="267"/>
      <c r="L100" s="267"/>
      <c r="M100" s="267"/>
      <c r="N100" s="267"/>
      <c r="O100" s="267"/>
      <c r="P100" s="267"/>
      <c r="Q100" s="267"/>
      <c r="R100" s="267"/>
      <c r="S100" s="267"/>
      <c r="T100" s="267"/>
      <c r="U100" s="267"/>
    </row>
    <row r="101" spans="1:21">
      <c r="A101" s="267"/>
      <c r="B101" s="267"/>
      <c r="C101" s="267"/>
      <c r="D101" s="268"/>
      <c r="E101" s="267"/>
      <c r="F101" s="267"/>
      <c r="G101" s="267"/>
      <c r="H101" s="267"/>
      <c r="I101" s="267"/>
      <c r="J101" s="267"/>
      <c r="K101" s="267"/>
      <c r="L101" s="267"/>
      <c r="M101" s="267"/>
      <c r="N101" s="267"/>
      <c r="O101" s="267"/>
      <c r="P101" s="267"/>
      <c r="Q101" s="267"/>
      <c r="R101" s="267"/>
      <c r="S101" s="267"/>
      <c r="T101" s="267"/>
      <c r="U101" s="267"/>
    </row>
    <row r="102" spans="1:21">
      <c r="A102" s="267"/>
      <c r="B102" s="267"/>
      <c r="C102" s="267"/>
      <c r="D102" s="268"/>
      <c r="E102" s="267"/>
      <c r="F102" s="267"/>
      <c r="G102" s="267"/>
      <c r="H102" s="267"/>
      <c r="I102" s="267"/>
      <c r="J102" s="267"/>
      <c r="K102" s="267"/>
      <c r="L102" s="267"/>
      <c r="M102" s="267"/>
      <c r="N102" s="267"/>
      <c r="O102" s="267"/>
      <c r="P102" s="267"/>
      <c r="Q102" s="267"/>
      <c r="R102" s="267"/>
      <c r="S102" s="267"/>
      <c r="T102" s="267"/>
      <c r="U102" s="267"/>
    </row>
    <row r="103" spans="1:21">
      <c r="A103" s="267"/>
      <c r="B103" s="267"/>
      <c r="C103" s="267"/>
      <c r="D103" s="268"/>
      <c r="E103" s="267"/>
      <c r="F103" s="267"/>
      <c r="G103" s="267"/>
      <c r="H103" s="267"/>
      <c r="I103" s="267"/>
      <c r="J103" s="267"/>
      <c r="K103" s="267"/>
      <c r="L103" s="267"/>
      <c r="M103" s="267"/>
      <c r="N103" s="267"/>
      <c r="O103" s="267"/>
      <c r="P103" s="267"/>
      <c r="Q103" s="267"/>
      <c r="R103" s="267"/>
      <c r="S103" s="267"/>
      <c r="T103" s="267"/>
      <c r="U103" s="267"/>
    </row>
    <row r="104" spans="1:21">
      <c r="A104" s="267"/>
      <c r="B104" s="267"/>
      <c r="C104" s="267"/>
      <c r="D104" s="268"/>
      <c r="E104" s="267"/>
      <c r="F104" s="267"/>
      <c r="G104" s="267"/>
      <c r="H104" s="267"/>
      <c r="I104" s="267"/>
      <c r="J104" s="267"/>
      <c r="K104" s="267"/>
      <c r="L104" s="267"/>
      <c r="M104" s="267"/>
      <c r="N104" s="267"/>
      <c r="O104" s="267"/>
      <c r="P104" s="267"/>
      <c r="Q104" s="267"/>
      <c r="R104" s="267"/>
      <c r="S104" s="267"/>
      <c r="T104" s="267"/>
      <c r="U104" s="267"/>
    </row>
    <row r="105" spans="1:21">
      <c r="A105" s="267"/>
      <c r="B105" s="267"/>
      <c r="C105" s="267"/>
      <c r="D105" s="268"/>
      <c r="E105" s="267"/>
      <c r="F105" s="267"/>
      <c r="G105" s="267"/>
      <c r="H105" s="267"/>
      <c r="I105" s="267"/>
      <c r="J105" s="267"/>
      <c r="K105" s="267"/>
      <c r="L105" s="267"/>
      <c r="M105" s="267"/>
      <c r="N105" s="267"/>
      <c r="O105" s="267"/>
      <c r="P105" s="267"/>
      <c r="Q105" s="267"/>
      <c r="R105" s="267"/>
      <c r="S105" s="267"/>
      <c r="T105" s="267"/>
      <c r="U105" s="267"/>
    </row>
    <row r="106" spans="1:21">
      <c r="A106" s="267"/>
      <c r="B106" s="267"/>
      <c r="C106" s="267"/>
      <c r="D106" s="268"/>
      <c r="E106" s="267"/>
      <c r="F106" s="267"/>
      <c r="G106" s="267"/>
      <c r="H106" s="267"/>
      <c r="I106" s="267"/>
      <c r="J106" s="267"/>
      <c r="K106" s="267"/>
      <c r="L106" s="267"/>
      <c r="M106" s="267"/>
      <c r="N106" s="267"/>
      <c r="O106" s="267"/>
      <c r="P106" s="267"/>
      <c r="Q106" s="267"/>
      <c r="R106" s="267"/>
      <c r="S106" s="267"/>
      <c r="T106" s="267"/>
      <c r="U106" s="267"/>
    </row>
    <row r="107" spans="1:21">
      <c r="A107" s="267"/>
      <c r="B107" s="267"/>
      <c r="C107" s="267"/>
      <c r="D107" s="268"/>
      <c r="E107" s="267"/>
      <c r="F107" s="267"/>
      <c r="G107" s="267"/>
      <c r="H107" s="267"/>
      <c r="I107" s="267"/>
      <c r="J107" s="267"/>
      <c r="K107" s="267"/>
      <c r="L107" s="267"/>
      <c r="M107" s="267"/>
      <c r="N107" s="267"/>
      <c r="O107" s="267"/>
      <c r="P107" s="267"/>
      <c r="Q107" s="267"/>
      <c r="R107" s="267"/>
      <c r="S107" s="267"/>
      <c r="T107" s="267"/>
      <c r="U107" s="267"/>
    </row>
    <row r="108" spans="1:21">
      <c r="A108" s="267"/>
      <c r="B108" s="267"/>
      <c r="C108" s="267"/>
      <c r="D108" s="268"/>
      <c r="E108" s="267"/>
      <c r="F108" s="267"/>
      <c r="G108" s="267"/>
      <c r="H108" s="267"/>
      <c r="I108" s="267"/>
      <c r="J108" s="267"/>
      <c r="K108" s="267"/>
      <c r="L108" s="267"/>
      <c r="M108" s="267"/>
      <c r="N108" s="267"/>
      <c r="O108" s="267"/>
      <c r="P108" s="267"/>
      <c r="Q108" s="267"/>
      <c r="R108" s="267"/>
      <c r="S108" s="267"/>
      <c r="T108" s="267"/>
      <c r="U108" s="267"/>
    </row>
    <row r="109" spans="1:21">
      <c r="A109" s="267"/>
      <c r="B109" s="267"/>
      <c r="C109" s="267"/>
      <c r="D109" s="268"/>
      <c r="E109" s="267"/>
      <c r="F109" s="267"/>
      <c r="G109" s="267"/>
      <c r="H109" s="267"/>
      <c r="I109" s="267"/>
      <c r="J109" s="267"/>
      <c r="K109" s="267"/>
      <c r="L109" s="267"/>
      <c r="M109" s="267"/>
      <c r="N109" s="267"/>
      <c r="O109" s="267"/>
      <c r="P109" s="267"/>
      <c r="Q109" s="267"/>
      <c r="R109" s="267"/>
      <c r="S109" s="267"/>
      <c r="T109" s="267"/>
      <c r="U109" s="267"/>
    </row>
    <row r="110" spans="1:21">
      <c r="A110" s="267"/>
      <c r="B110" s="267"/>
      <c r="C110" s="267"/>
      <c r="D110" s="268"/>
      <c r="E110" s="267"/>
      <c r="F110" s="267"/>
      <c r="G110" s="267"/>
      <c r="H110" s="267"/>
      <c r="I110" s="267"/>
      <c r="J110" s="267"/>
      <c r="K110" s="267"/>
      <c r="L110" s="267"/>
      <c r="M110" s="267"/>
      <c r="N110" s="267"/>
      <c r="O110" s="267"/>
      <c r="P110" s="267"/>
      <c r="Q110" s="267"/>
      <c r="R110" s="267"/>
      <c r="S110" s="267"/>
      <c r="T110" s="267"/>
      <c r="U110" s="267"/>
    </row>
    <row r="111" spans="1:21">
      <c r="A111" s="267"/>
      <c r="B111" s="267"/>
      <c r="C111" s="267"/>
      <c r="D111" s="268"/>
      <c r="E111" s="267"/>
      <c r="F111" s="267"/>
      <c r="G111" s="267"/>
      <c r="H111" s="267"/>
      <c r="I111" s="267"/>
      <c r="J111" s="267"/>
      <c r="K111" s="267"/>
      <c r="L111" s="267"/>
      <c r="M111" s="267"/>
      <c r="N111" s="267"/>
      <c r="O111" s="267"/>
      <c r="P111" s="267"/>
      <c r="Q111" s="267"/>
      <c r="R111" s="267"/>
      <c r="S111" s="267"/>
      <c r="T111" s="267"/>
      <c r="U111" s="267"/>
    </row>
    <row r="112" spans="1:21">
      <c r="A112" s="267"/>
      <c r="B112" s="267"/>
      <c r="C112" s="267"/>
      <c r="D112" s="268"/>
      <c r="E112" s="267"/>
      <c r="F112" s="267"/>
      <c r="G112" s="267"/>
      <c r="H112" s="267"/>
      <c r="I112" s="267"/>
      <c r="J112" s="267"/>
      <c r="K112" s="267"/>
      <c r="L112" s="267"/>
      <c r="M112" s="267"/>
      <c r="N112" s="267"/>
      <c r="O112" s="267"/>
      <c r="P112" s="267"/>
      <c r="Q112" s="267"/>
      <c r="R112" s="267"/>
      <c r="S112" s="267"/>
      <c r="T112" s="267"/>
      <c r="U112" s="267"/>
    </row>
    <row r="113" spans="1:21">
      <c r="A113" s="267"/>
      <c r="B113" s="267"/>
      <c r="C113" s="267"/>
      <c r="D113" s="268"/>
      <c r="E113" s="267"/>
      <c r="F113" s="267"/>
      <c r="G113" s="267"/>
      <c r="H113" s="267"/>
      <c r="I113" s="267"/>
      <c r="J113" s="267"/>
      <c r="K113" s="267"/>
      <c r="L113" s="267"/>
      <c r="M113" s="267"/>
      <c r="N113" s="267"/>
      <c r="O113" s="267"/>
      <c r="P113" s="267"/>
      <c r="Q113" s="267"/>
      <c r="R113" s="267"/>
      <c r="S113" s="267"/>
      <c r="T113" s="267"/>
      <c r="U113" s="267"/>
    </row>
    <row r="114" spans="1:21">
      <c r="A114" s="267"/>
      <c r="B114" s="267"/>
      <c r="C114" s="267"/>
      <c r="D114" s="268"/>
      <c r="E114" s="267"/>
      <c r="F114" s="267"/>
      <c r="G114" s="267"/>
      <c r="H114" s="267"/>
      <c r="I114" s="267"/>
      <c r="J114" s="267"/>
      <c r="K114" s="267"/>
      <c r="L114" s="267"/>
      <c r="M114" s="267"/>
      <c r="N114" s="267"/>
      <c r="O114" s="267"/>
      <c r="P114" s="267"/>
      <c r="Q114" s="267"/>
      <c r="R114" s="267"/>
      <c r="S114" s="267"/>
      <c r="T114" s="267"/>
      <c r="U114" s="267"/>
    </row>
    <row r="115" spans="1:21">
      <c r="A115" s="267"/>
      <c r="B115" s="267"/>
      <c r="C115" s="267"/>
      <c r="D115" s="268"/>
      <c r="E115" s="267"/>
      <c r="F115" s="267"/>
      <c r="G115" s="267"/>
      <c r="H115" s="267"/>
      <c r="I115" s="267"/>
      <c r="J115" s="267"/>
      <c r="K115" s="267"/>
      <c r="L115" s="267"/>
      <c r="M115" s="267"/>
      <c r="N115" s="267"/>
      <c r="O115" s="267"/>
      <c r="P115" s="267"/>
      <c r="Q115" s="267"/>
      <c r="R115" s="267"/>
      <c r="S115" s="267"/>
      <c r="T115" s="267"/>
      <c r="U115" s="267"/>
    </row>
    <row r="116" spans="1:21">
      <c r="A116" s="267"/>
      <c r="B116" s="267"/>
      <c r="C116" s="267"/>
      <c r="D116" s="268"/>
      <c r="E116" s="267"/>
      <c r="F116" s="267"/>
      <c r="G116" s="267"/>
      <c r="H116" s="267"/>
      <c r="I116" s="267"/>
      <c r="J116" s="267"/>
      <c r="K116" s="267"/>
      <c r="L116" s="267"/>
      <c r="M116" s="267"/>
      <c r="N116" s="267"/>
      <c r="O116" s="267"/>
      <c r="P116" s="267"/>
      <c r="Q116" s="267"/>
      <c r="R116" s="267"/>
      <c r="S116" s="267"/>
      <c r="T116" s="267"/>
      <c r="U116" s="267"/>
    </row>
    <row r="117" spans="1:21">
      <c r="A117" s="267"/>
      <c r="B117" s="267"/>
      <c r="C117" s="267"/>
      <c r="D117" s="268"/>
      <c r="E117" s="267"/>
      <c r="F117" s="267"/>
      <c r="G117" s="267"/>
      <c r="H117" s="267"/>
      <c r="I117" s="267"/>
      <c r="J117" s="267"/>
      <c r="K117" s="267"/>
      <c r="L117" s="267"/>
      <c r="M117" s="267"/>
      <c r="N117" s="267"/>
      <c r="O117" s="267"/>
      <c r="P117" s="267"/>
      <c r="Q117" s="267"/>
      <c r="R117" s="267"/>
      <c r="S117" s="267"/>
      <c r="T117" s="267"/>
      <c r="U117" s="267"/>
    </row>
    <row r="118" spans="1:21">
      <c r="A118" s="267"/>
      <c r="B118" s="267"/>
      <c r="C118" s="267"/>
      <c r="D118" s="268"/>
      <c r="E118" s="267"/>
      <c r="F118" s="267"/>
      <c r="G118" s="267"/>
      <c r="H118" s="267"/>
      <c r="I118" s="267"/>
      <c r="J118" s="267"/>
      <c r="K118" s="267"/>
      <c r="L118" s="267"/>
      <c r="M118" s="267"/>
      <c r="N118" s="267"/>
      <c r="O118" s="267"/>
      <c r="P118" s="267"/>
      <c r="Q118" s="267"/>
      <c r="R118" s="267"/>
      <c r="S118" s="267"/>
      <c r="T118" s="267"/>
      <c r="U118" s="267"/>
    </row>
    <row r="119" spans="1:21">
      <c r="A119" s="267"/>
      <c r="B119" s="267"/>
      <c r="C119" s="267"/>
      <c r="D119" s="268"/>
      <c r="E119" s="267"/>
      <c r="F119" s="267"/>
      <c r="G119" s="267"/>
      <c r="H119" s="267"/>
      <c r="I119" s="267"/>
      <c r="J119" s="267"/>
      <c r="K119" s="267"/>
      <c r="L119" s="267"/>
      <c r="M119" s="267"/>
      <c r="N119" s="267"/>
      <c r="O119" s="267"/>
      <c r="P119" s="267"/>
      <c r="Q119" s="267"/>
      <c r="R119" s="267"/>
      <c r="S119" s="267"/>
      <c r="T119" s="267"/>
      <c r="U119" s="267"/>
    </row>
    <row r="120" spans="1:21">
      <c r="A120" s="267"/>
      <c r="B120" s="267"/>
      <c r="C120" s="267"/>
      <c r="D120" s="268"/>
      <c r="E120" s="267"/>
      <c r="F120" s="267"/>
      <c r="G120" s="267"/>
      <c r="H120" s="267"/>
      <c r="I120" s="267"/>
      <c r="J120" s="267"/>
      <c r="K120" s="267"/>
      <c r="L120" s="267"/>
      <c r="M120" s="267"/>
      <c r="N120" s="267"/>
      <c r="O120" s="267"/>
      <c r="P120" s="267"/>
      <c r="Q120" s="267"/>
      <c r="R120" s="267"/>
      <c r="S120" s="267"/>
      <c r="T120" s="267"/>
      <c r="U120" s="267"/>
    </row>
    <row r="121" spans="1:21">
      <c r="A121" s="267"/>
      <c r="B121" s="267"/>
      <c r="C121" s="267"/>
      <c r="D121" s="268"/>
      <c r="E121" s="267"/>
      <c r="F121" s="267"/>
      <c r="G121" s="267"/>
      <c r="H121" s="267"/>
      <c r="I121" s="267"/>
      <c r="J121" s="267"/>
      <c r="K121" s="267"/>
      <c r="L121" s="267"/>
      <c r="M121" s="267"/>
      <c r="N121" s="267"/>
      <c r="O121" s="267"/>
      <c r="P121" s="267"/>
      <c r="Q121" s="267"/>
      <c r="R121" s="267"/>
      <c r="S121" s="267"/>
      <c r="T121" s="267"/>
      <c r="U121" s="267"/>
    </row>
    <row r="122" spans="1:21">
      <c r="A122" s="267"/>
      <c r="B122" s="267"/>
      <c r="C122" s="267"/>
      <c r="D122" s="268"/>
      <c r="E122" s="267"/>
      <c r="F122" s="267"/>
      <c r="G122" s="267"/>
      <c r="H122" s="267"/>
      <c r="I122" s="267"/>
      <c r="J122" s="267"/>
      <c r="K122" s="267"/>
      <c r="L122" s="267"/>
      <c r="M122" s="267"/>
      <c r="N122" s="267"/>
      <c r="O122" s="267"/>
      <c r="P122" s="267"/>
      <c r="Q122" s="267"/>
      <c r="R122" s="267"/>
      <c r="S122" s="267"/>
      <c r="T122" s="267"/>
      <c r="U122" s="267"/>
    </row>
    <row r="123" spans="1:21">
      <c r="A123" s="267"/>
      <c r="B123" s="267"/>
      <c r="C123" s="267"/>
      <c r="D123" s="268"/>
      <c r="E123" s="267"/>
      <c r="F123" s="267"/>
      <c r="G123" s="267"/>
      <c r="H123" s="267"/>
      <c r="I123" s="267"/>
      <c r="J123" s="267"/>
      <c r="K123" s="267"/>
      <c r="L123" s="267"/>
      <c r="M123" s="267"/>
      <c r="N123" s="267"/>
      <c r="O123" s="267"/>
      <c r="P123" s="267"/>
      <c r="Q123" s="267"/>
      <c r="R123" s="267"/>
      <c r="S123" s="267"/>
      <c r="T123" s="267"/>
      <c r="U123" s="267"/>
    </row>
    <row r="124" spans="1:21">
      <c r="A124" s="267"/>
      <c r="B124" s="267"/>
      <c r="C124" s="267"/>
      <c r="D124" s="268"/>
      <c r="E124" s="267"/>
      <c r="F124" s="267"/>
      <c r="G124" s="267"/>
      <c r="H124" s="267"/>
      <c r="I124" s="267"/>
      <c r="J124" s="267"/>
      <c r="K124" s="267"/>
      <c r="L124" s="267"/>
      <c r="M124" s="267"/>
      <c r="N124" s="267"/>
      <c r="O124" s="267"/>
      <c r="P124" s="267"/>
      <c r="Q124" s="267"/>
      <c r="R124" s="267"/>
      <c r="S124" s="267"/>
      <c r="T124" s="267"/>
      <c r="U124" s="267"/>
    </row>
    <row r="125" spans="1:21">
      <c r="A125" s="267"/>
      <c r="B125" s="267"/>
      <c r="C125" s="267"/>
      <c r="D125" s="268"/>
      <c r="E125" s="267"/>
      <c r="F125" s="267"/>
      <c r="G125" s="267"/>
      <c r="H125" s="267"/>
      <c r="I125" s="267"/>
      <c r="J125" s="267"/>
      <c r="K125" s="267"/>
      <c r="L125" s="267"/>
      <c r="M125" s="267"/>
      <c r="N125" s="267"/>
      <c r="O125" s="267"/>
      <c r="P125" s="267"/>
      <c r="Q125" s="267"/>
      <c r="R125" s="267"/>
      <c r="S125" s="267"/>
      <c r="T125" s="267"/>
      <c r="U125" s="267"/>
    </row>
    <row r="126" spans="1:21">
      <c r="A126" s="267"/>
      <c r="B126" s="267"/>
      <c r="C126" s="267"/>
      <c r="D126" s="268"/>
      <c r="E126" s="267"/>
      <c r="F126" s="267"/>
      <c r="G126" s="267"/>
      <c r="H126" s="267"/>
      <c r="I126" s="267"/>
      <c r="J126" s="267"/>
      <c r="K126" s="267"/>
      <c r="L126" s="267"/>
      <c r="M126" s="267"/>
      <c r="N126" s="267"/>
      <c r="O126" s="267"/>
      <c r="P126" s="267"/>
      <c r="Q126" s="267"/>
      <c r="R126" s="267"/>
      <c r="S126" s="267"/>
      <c r="T126" s="267"/>
      <c r="U126" s="267"/>
    </row>
    <row r="127" spans="1:21">
      <c r="A127" s="267"/>
      <c r="B127" s="267"/>
      <c r="C127" s="267"/>
      <c r="D127" s="268"/>
      <c r="E127" s="267"/>
      <c r="F127" s="267"/>
      <c r="G127" s="267"/>
      <c r="H127" s="267"/>
      <c r="I127" s="267"/>
      <c r="J127" s="267"/>
      <c r="K127" s="267"/>
      <c r="L127" s="267"/>
      <c r="M127" s="267"/>
      <c r="N127" s="267"/>
      <c r="O127" s="267"/>
      <c r="P127" s="267"/>
      <c r="Q127" s="267"/>
      <c r="R127" s="267"/>
      <c r="S127" s="267"/>
      <c r="T127" s="267"/>
      <c r="U127" s="267"/>
    </row>
    <row r="128" spans="1:21">
      <c r="A128" s="267"/>
      <c r="B128" s="267"/>
      <c r="C128" s="267"/>
      <c r="D128" s="268"/>
      <c r="E128" s="267"/>
      <c r="F128" s="267"/>
      <c r="G128" s="267"/>
      <c r="H128" s="267"/>
      <c r="I128" s="267"/>
      <c r="J128" s="267"/>
      <c r="K128" s="267"/>
      <c r="L128" s="267"/>
      <c r="M128" s="267"/>
      <c r="N128" s="267"/>
      <c r="O128" s="267"/>
      <c r="P128" s="267"/>
      <c r="Q128" s="267"/>
      <c r="R128" s="267"/>
      <c r="S128" s="267"/>
      <c r="T128" s="267"/>
      <c r="U128" s="267"/>
    </row>
    <row r="129" spans="1:21">
      <c r="A129" s="267"/>
      <c r="B129" s="267"/>
      <c r="C129" s="267"/>
      <c r="D129" s="268"/>
      <c r="E129" s="267"/>
      <c r="F129" s="267"/>
      <c r="G129" s="267"/>
      <c r="H129" s="267"/>
      <c r="I129" s="267"/>
      <c r="J129" s="267"/>
      <c r="K129" s="267"/>
      <c r="L129" s="267"/>
      <c r="M129" s="267"/>
      <c r="N129" s="267"/>
      <c r="O129" s="267"/>
      <c r="P129" s="267"/>
      <c r="Q129" s="267"/>
      <c r="R129" s="267"/>
      <c r="S129" s="267"/>
      <c r="T129" s="267"/>
      <c r="U129" s="267"/>
    </row>
    <row r="130" spans="1:21">
      <c r="A130" s="267"/>
      <c r="B130" s="267"/>
      <c r="C130" s="267"/>
      <c r="D130" s="268"/>
      <c r="E130" s="267"/>
      <c r="F130" s="267"/>
      <c r="G130" s="267"/>
      <c r="H130" s="267"/>
      <c r="I130" s="267"/>
      <c r="J130" s="267"/>
      <c r="K130" s="267"/>
      <c r="L130" s="267"/>
      <c r="M130" s="267"/>
      <c r="N130" s="267"/>
      <c r="O130" s="267"/>
      <c r="P130" s="267"/>
      <c r="Q130" s="267"/>
      <c r="R130" s="267"/>
      <c r="S130" s="267"/>
      <c r="T130" s="267"/>
      <c r="U130" s="267"/>
    </row>
    <row r="131" spans="1:21">
      <c r="A131" s="267"/>
      <c r="B131" s="267"/>
      <c r="C131" s="267"/>
      <c r="D131" s="268"/>
      <c r="E131" s="267"/>
      <c r="F131" s="267"/>
      <c r="G131" s="267"/>
      <c r="H131" s="267"/>
      <c r="I131" s="267"/>
      <c r="J131" s="267"/>
      <c r="K131" s="267"/>
      <c r="L131" s="267"/>
      <c r="M131" s="267"/>
      <c r="N131" s="267"/>
      <c r="O131" s="267"/>
      <c r="P131" s="267"/>
      <c r="Q131" s="267"/>
      <c r="R131" s="267"/>
      <c r="S131" s="267"/>
      <c r="T131" s="267"/>
      <c r="U131" s="267"/>
    </row>
    <row r="132" spans="1:21">
      <c r="A132" s="267"/>
      <c r="B132" s="267"/>
      <c r="C132" s="267"/>
      <c r="D132" s="268"/>
      <c r="E132" s="267"/>
      <c r="F132" s="267"/>
      <c r="G132" s="267"/>
      <c r="H132" s="267"/>
      <c r="I132" s="267"/>
      <c r="J132" s="267"/>
      <c r="K132" s="267"/>
      <c r="L132" s="267"/>
      <c r="M132" s="267"/>
      <c r="N132" s="267"/>
      <c r="O132" s="267"/>
      <c r="P132" s="267"/>
      <c r="Q132" s="267"/>
      <c r="R132" s="267"/>
      <c r="S132" s="267"/>
      <c r="T132" s="267"/>
      <c r="U132" s="267"/>
    </row>
    <row r="133" spans="1:21">
      <c r="A133" s="267"/>
      <c r="B133" s="267"/>
      <c r="C133" s="267"/>
      <c r="D133" s="268"/>
      <c r="E133" s="267"/>
      <c r="F133" s="267"/>
      <c r="G133" s="267"/>
      <c r="H133" s="267"/>
      <c r="I133" s="267"/>
      <c r="J133" s="267"/>
      <c r="K133" s="267"/>
      <c r="L133" s="267"/>
      <c r="M133" s="267"/>
      <c r="N133" s="267"/>
      <c r="O133" s="267"/>
      <c r="P133" s="267"/>
      <c r="Q133" s="267"/>
      <c r="R133" s="267"/>
      <c r="S133" s="267"/>
      <c r="T133" s="267"/>
      <c r="U133" s="267"/>
    </row>
    <row r="134" spans="1:21">
      <c r="A134" s="267"/>
      <c r="B134" s="267"/>
      <c r="C134" s="267"/>
      <c r="D134" s="268"/>
      <c r="E134" s="267"/>
      <c r="F134" s="267"/>
      <c r="G134" s="267"/>
      <c r="H134" s="267"/>
      <c r="I134" s="267"/>
      <c r="J134" s="267"/>
      <c r="K134" s="267"/>
      <c r="L134" s="267"/>
      <c r="M134" s="267"/>
      <c r="N134" s="267"/>
      <c r="O134" s="267"/>
      <c r="P134" s="267"/>
      <c r="Q134" s="267"/>
      <c r="R134" s="267"/>
      <c r="S134" s="267"/>
      <c r="T134" s="267"/>
      <c r="U134" s="267"/>
    </row>
    <row r="135" spans="1:21">
      <c r="A135" s="267"/>
      <c r="B135" s="267"/>
      <c r="C135" s="267"/>
      <c r="D135" s="268"/>
      <c r="E135" s="267"/>
      <c r="F135" s="267"/>
      <c r="G135" s="267"/>
      <c r="H135" s="267"/>
      <c r="I135" s="267"/>
      <c r="J135" s="267"/>
      <c r="K135" s="267"/>
      <c r="L135" s="267"/>
      <c r="M135" s="267"/>
      <c r="N135" s="267"/>
      <c r="O135" s="267"/>
      <c r="P135" s="267"/>
      <c r="Q135" s="267"/>
      <c r="R135" s="267"/>
      <c r="S135" s="267"/>
      <c r="T135" s="267"/>
      <c r="U135" s="267"/>
    </row>
    <row r="136" spans="1:21">
      <c r="A136" s="267"/>
      <c r="B136" s="267"/>
      <c r="C136" s="267"/>
      <c r="D136" s="268"/>
      <c r="E136" s="267"/>
      <c r="F136" s="267"/>
      <c r="G136" s="267"/>
      <c r="H136" s="267"/>
      <c r="I136" s="267"/>
      <c r="J136" s="267"/>
      <c r="K136" s="267"/>
      <c r="L136" s="267"/>
      <c r="M136" s="267"/>
      <c r="N136" s="267"/>
      <c r="O136" s="267"/>
      <c r="P136" s="267"/>
      <c r="Q136" s="267"/>
      <c r="R136" s="267"/>
      <c r="S136" s="267"/>
      <c r="T136" s="267"/>
      <c r="U136" s="267"/>
    </row>
    <row r="137" spans="1:21">
      <c r="A137" s="267"/>
      <c r="B137" s="267"/>
      <c r="C137" s="267"/>
      <c r="D137" s="268"/>
      <c r="E137" s="267"/>
      <c r="F137" s="267"/>
      <c r="G137" s="267"/>
      <c r="H137" s="267"/>
      <c r="I137" s="267"/>
      <c r="J137" s="267"/>
      <c r="K137" s="267"/>
      <c r="L137" s="267"/>
      <c r="M137" s="267"/>
      <c r="N137" s="267"/>
      <c r="O137" s="267"/>
      <c r="P137" s="267"/>
      <c r="Q137" s="267"/>
      <c r="R137" s="267"/>
      <c r="S137" s="267"/>
      <c r="T137" s="267"/>
      <c r="U137" s="267"/>
    </row>
    <row r="138" spans="1:21">
      <c r="A138" s="267"/>
      <c r="B138" s="267"/>
      <c r="C138" s="267"/>
      <c r="D138" s="268"/>
      <c r="E138" s="267"/>
      <c r="F138" s="267"/>
      <c r="G138" s="267"/>
      <c r="H138" s="267"/>
      <c r="I138" s="267"/>
      <c r="J138" s="267"/>
      <c r="K138" s="267"/>
      <c r="L138" s="267"/>
      <c r="M138" s="267"/>
      <c r="N138" s="267"/>
      <c r="O138" s="267"/>
      <c r="P138" s="267"/>
      <c r="Q138" s="267"/>
      <c r="R138" s="267"/>
      <c r="S138" s="267"/>
      <c r="T138" s="267"/>
      <c r="U138" s="267"/>
    </row>
    <row r="139" spans="1:21">
      <c r="A139" s="267"/>
      <c r="B139" s="267"/>
      <c r="C139" s="267"/>
      <c r="D139" s="268"/>
      <c r="E139" s="267"/>
      <c r="F139" s="267"/>
      <c r="G139" s="267"/>
      <c r="H139" s="267"/>
      <c r="I139" s="267"/>
      <c r="J139" s="267"/>
      <c r="K139" s="267"/>
      <c r="L139" s="267"/>
      <c r="M139" s="267"/>
      <c r="N139" s="267"/>
      <c r="O139" s="267"/>
      <c r="P139" s="267"/>
      <c r="Q139" s="267"/>
      <c r="R139" s="267"/>
      <c r="S139" s="267"/>
      <c r="T139" s="267"/>
      <c r="U139" s="267"/>
    </row>
    <row r="140" spans="1:21">
      <c r="A140" s="267"/>
      <c r="B140" s="267"/>
      <c r="C140" s="267"/>
      <c r="D140" s="268"/>
      <c r="E140" s="267"/>
      <c r="F140" s="267"/>
      <c r="G140" s="267"/>
      <c r="H140" s="267"/>
      <c r="I140" s="267"/>
      <c r="J140" s="267"/>
      <c r="K140" s="267"/>
      <c r="L140" s="267"/>
      <c r="M140" s="267"/>
      <c r="N140" s="267"/>
      <c r="O140" s="267"/>
      <c r="P140" s="267"/>
      <c r="Q140" s="267"/>
      <c r="R140" s="267"/>
      <c r="S140" s="267"/>
      <c r="T140" s="267"/>
      <c r="U140" s="267"/>
    </row>
    <row r="141" spans="1:21">
      <c r="A141" s="267"/>
      <c r="B141" s="267"/>
      <c r="C141" s="267"/>
      <c r="D141" s="268"/>
      <c r="E141" s="267"/>
      <c r="F141" s="267"/>
      <c r="G141" s="267"/>
      <c r="H141" s="267"/>
      <c r="I141" s="267"/>
      <c r="J141" s="267"/>
      <c r="K141" s="267"/>
      <c r="L141" s="267"/>
      <c r="M141" s="267"/>
      <c r="N141" s="267"/>
      <c r="O141" s="267"/>
      <c r="P141" s="267"/>
      <c r="Q141" s="267"/>
      <c r="R141" s="267"/>
      <c r="S141" s="267"/>
      <c r="T141" s="267"/>
      <c r="U141" s="267"/>
    </row>
    <row r="142" spans="1:21">
      <c r="A142" s="267"/>
      <c r="B142" s="267"/>
      <c r="C142" s="267"/>
      <c r="D142" s="268"/>
      <c r="E142" s="267"/>
      <c r="F142" s="267"/>
      <c r="G142" s="267"/>
      <c r="H142" s="267"/>
      <c r="I142" s="267"/>
      <c r="J142" s="267"/>
      <c r="K142" s="267"/>
      <c r="L142" s="267"/>
      <c r="M142" s="267"/>
      <c r="N142" s="267"/>
      <c r="O142" s="267"/>
      <c r="P142" s="267"/>
      <c r="Q142" s="267"/>
      <c r="R142" s="267"/>
      <c r="S142" s="267"/>
      <c r="T142" s="267"/>
      <c r="U142" s="267"/>
    </row>
    <row r="143" spans="1:21">
      <c r="A143" s="267"/>
      <c r="B143" s="267"/>
      <c r="C143" s="267"/>
      <c r="D143" s="268"/>
      <c r="E143" s="267"/>
      <c r="F143" s="267"/>
      <c r="G143" s="267"/>
      <c r="H143" s="267"/>
      <c r="I143" s="267"/>
      <c r="J143" s="267"/>
      <c r="K143" s="267"/>
      <c r="L143" s="267"/>
      <c r="M143" s="267"/>
      <c r="N143" s="267"/>
      <c r="O143" s="267"/>
      <c r="P143" s="267"/>
      <c r="Q143" s="267"/>
      <c r="R143" s="267"/>
      <c r="S143" s="267"/>
      <c r="T143" s="267"/>
      <c r="U143" s="267"/>
    </row>
    <row r="144" spans="1:21">
      <c r="A144" s="267"/>
      <c r="B144" s="267"/>
      <c r="C144" s="267"/>
      <c r="D144" s="268"/>
      <c r="E144" s="267"/>
      <c r="F144" s="267"/>
      <c r="G144" s="267"/>
      <c r="H144" s="267"/>
      <c r="I144" s="267"/>
      <c r="J144" s="267"/>
      <c r="K144" s="267"/>
      <c r="L144" s="267"/>
      <c r="M144" s="267"/>
      <c r="N144" s="267"/>
      <c r="O144" s="267"/>
      <c r="P144" s="267"/>
      <c r="Q144" s="267"/>
      <c r="R144" s="267"/>
      <c r="S144" s="267"/>
      <c r="T144" s="267"/>
      <c r="U144" s="267"/>
    </row>
    <row r="145" spans="1:21">
      <c r="A145" s="267"/>
      <c r="B145" s="267"/>
      <c r="C145" s="267"/>
      <c r="D145" s="268"/>
      <c r="E145" s="267"/>
      <c r="F145" s="267"/>
      <c r="G145" s="267"/>
      <c r="H145" s="267"/>
      <c r="I145" s="267"/>
      <c r="J145" s="267"/>
      <c r="K145" s="267"/>
      <c r="L145" s="267"/>
      <c r="M145" s="267"/>
      <c r="N145" s="267"/>
      <c r="O145" s="267"/>
      <c r="P145" s="267"/>
      <c r="Q145" s="267"/>
      <c r="R145" s="267"/>
      <c r="S145" s="267"/>
      <c r="T145" s="267"/>
      <c r="U145" s="267"/>
    </row>
    <row r="146" spans="1:21">
      <c r="A146" s="267"/>
      <c r="B146" s="267"/>
      <c r="C146" s="267"/>
      <c r="D146" s="268"/>
      <c r="E146" s="267"/>
      <c r="F146" s="267"/>
      <c r="G146" s="267"/>
      <c r="H146" s="267"/>
      <c r="I146" s="267"/>
      <c r="J146" s="267"/>
      <c r="K146" s="267"/>
      <c r="L146" s="267"/>
      <c r="M146" s="267"/>
      <c r="N146" s="267"/>
      <c r="O146" s="267"/>
      <c r="P146" s="267"/>
      <c r="Q146" s="267"/>
      <c r="R146" s="267"/>
      <c r="S146" s="267"/>
      <c r="T146" s="267"/>
      <c r="U146" s="267"/>
    </row>
    <row r="147" spans="1:21">
      <c r="A147" s="267"/>
      <c r="B147" s="267"/>
      <c r="C147" s="267"/>
      <c r="D147" s="268"/>
      <c r="E147" s="267"/>
      <c r="F147" s="267"/>
      <c r="G147" s="267"/>
      <c r="H147" s="267"/>
      <c r="I147" s="267"/>
      <c r="J147" s="267"/>
      <c r="K147" s="267"/>
      <c r="L147" s="267"/>
      <c r="M147" s="267"/>
      <c r="N147" s="267"/>
      <c r="O147" s="267"/>
      <c r="P147" s="267"/>
      <c r="Q147" s="267"/>
      <c r="R147" s="267"/>
      <c r="S147" s="267"/>
      <c r="T147" s="267"/>
      <c r="U147" s="267"/>
    </row>
    <row r="148" spans="1:21">
      <c r="A148" s="267"/>
      <c r="B148" s="267"/>
      <c r="C148" s="267"/>
      <c r="D148" s="268"/>
      <c r="E148" s="267"/>
      <c r="F148" s="267"/>
      <c r="G148" s="267"/>
      <c r="H148" s="267"/>
      <c r="I148" s="267"/>
      <c r="J148" s="267"/>
      <c r="K148" s="267"/>
      <c r="L148" s="267"/>
      <c r="M148" s="267"/>
      <c r="N148" s="267"/>
      <c r="O148" s="267"/>
      <c r="P148" s="267"/>
      <c r="Q148" s="267"/>
      <c r="R148" s="267"/>
      <c r="S148" s="267"/>
      <c r="T148" s="267"/>
      <c r="U148" s="267"/>
    </row>
    <row r="149" spans="1:21">
      <c r="A149" s="267"/>
      <c r="B149" s="267"/>
      <c r="C149" s="267"/>
      <c r="D149" s="268"/>
      <c r="E149" s="267"/>
      <c r="F149" s="267"/>
      <c r="G149" s="267"/>
      <c r="H149" s="267"/>
      <c r="I149" s="267"/>
      <c r="J149" s="267"/>
      <c r="K149" s="267"/>
      <c r="L149" s="267"/>
      <c r="M149" s="267"/>
      <c r="N149" s="267"/>
      <c r="O149" s="267"/>
      <c r="P149" s="267"/>
      <c r="Q149" s="267"/>
      <c r="R149" s="267"/>
      <c r="S149" s="267"/>
      <c r="T149" s="267"/>
      <c r="U149" s="267"/>
    </row>
    <row r="150" spans="1:21">
      <c r="A150" s="267"/>
      <c r="B150" s="267"/>
      <c r="C150" s="267"/>
      <c r="D150" s="268"/>
      <c r="E150" s="267"/>
      <c r="F150" s="267"/>
      <c r="G150" s="267"/>
      <c r="H150" s="267"/>
      <c r="I150" s="267"/>
      <c r="J150" s="267"/>
      <c r="K150" s="267"/>
      <c r="L150" s="267"/>
      <c r="M150" s="267"/>
      <c r="N150" s="267"/>
      <c r="O150" s="267"/>
      <c r="P150" s="267"/>
      <c r="Q150" s="267"/>
      <c r="R150" s="267"/>
      <c r="S150" s="267"/>
      <c r="T150" s="267"/>
      <c r="U150" s="267"/>
    </row>
    <row r="151" spans="1:21">
      <c r="A151" s="267"/>
      <c r="B151" s="267"/>
      <c r="C151" s="267"/>
      <c r="D151" s="268"/>
      <c r="E151" s="267"/>
      <c r="F151" s="267"/>
      <c r="G151" s="267"/>
      <c r="H151" s="267"/>
      <c r="I151" s="267"/>
      <c r="J151" s="267"/>
      <c r="K151" s="267"/>
      <c r="L151" s="267"/>
      <c r="M151" s="267"/>
      <c r="N151" s="267"/>
      <c r="O151" s="267"/>
      <c r="P151" s="267"/>
      <c r="Q151" s="267"/>
      <c r="R151" s="267"/>
      <c r="S151" s="267"/>
      <c r="T151" s="267"/>
      <c r="U151" s="267"/>
    </row>
    <row r="152" spans="1:21">
      <c r="A152" s="267"/>
      <c r="B152" s="267"/>
      <c r="C152" s="267"/>
      <c r="D152" s="268"/>
      <c r="E152" s="267"/>
      <c r="F152" s="267"/>
      <c r="G152" s="267"/>
      <c r="H152" s="267"/>
      <c r="I152" s="267"/>
      <c r="J152" s="267"/>
      <c r="K152" s="267"/>
      <c r="L152" s="267"/>
      <c r="M152" s="267"/>
      <c r="N152" s="267"/>
      <c r="O152" s="267"/>
      <c r="P152" s="267"/>
      <c r="Q152" s="267"/>
      <c r="R152" s="267"/>
      <c r="S152" s="267"/>
      <c r="T152" s="267"/>
      <c r="U152" s="267"/>
    </row>
    <row r="153" spans="1:21">
      <c r="A153" s="267"/>
      <c r="B153" s="267"/>
      <c r="C153" s="267"/>
      <c r="D153" s="268"/>
      <c r="E153" s="267"/>
      <c r="F153" s="267"/>
      <c r="G153" s="267"/>
      <c r="H153" s="267"/>
      <c r="I153" s="267"/>
      <c r="J153" s="267"/>
      <c r="K153" s="267"/>
      <c r="L153" s="267"/>
      <c r="M153" s="267"/>
      <c r="N153" s="267"/>
      <c r="O153" s="267"/>
      <c r="P153" s="267"/>
      <c r="Q153" s="267"/>
      <c r="R153" s="267"/>
      <c r="S153" s="267"/>
      <c r="T153" s="267"/>
      <c r="U153" s="267"/>
    </row>
    <row r="154" spans="1:21">
      <c r="A154" s="267"/>
      <c r="B154" s="267"/>
      <c r="C154" s="267"/>
      <c r="D154" s="268"/>
      <c r="E154" s="267"/>
      <c r="F154" s="267"/>
      <c r="G154" s="267"/>
      <c r="H154" s="267"/>
      <c r="I154" s="267"/>
      <c r="J154" s="267"/>
      <c r="K154" s="267"/>
      <c r="L154" s="267"/>
      <c r="M154" s="267"/>
      <c r="N154" s="267"/>
      <c r="O154" s="267"/>
      <c r="P154" s="267"/>
      <c r="Q154" s="267"/>
      <c r="R154" s="267"/>
      <c r="S154" s="267"/>
      <c r="T154" s="267"/>
      <c r="U154" s="267"/>
    </row>
    <row r="155" spans="1:21">
      <c r="A155" s="267"/>
      <c r="B155" s="267"/>
      <c r="C155" s="267"/>
      <c r="D155" s="268"/>
      <c r="E155" s="267"/>
      <c r="F155" s="267"/>
      <c r="G155" s="267"/>
      <c r="H155" s="267"/>
      <c r="I155" s="267"/>
      <c r="J155" s="267"/>
      <c r="K155" s="267"/>
      <c r="L155" s="267"/>
      <c r="M155" s="267"/>
      <c r="N155" s="267"/>
      <c r="O155" s="267"/>
      <c r="P155" s="267"/>
      <c r="Q155" s="267"/>
      <c r="R155" s="267"/>
      <c r="S155" s="267"/>
      <c r="T155" s="267"/>
      <c r="U155" s="267"/>
    </row>
    <row r="156" spans="1:21">
      <c r="A156" s="267"/>
      <c r="B156" s="267"/>
      <c r="C156" s="267"/>
      <c r="D156" s="268"/>
      <c r="E156" s="267"/>
      <c r="F156" s="267"/>
      <c r="G156" s="267"/>
      <c r="H156" s="267"/>
      <c r="I156" s="267"/>
      <c r="J156" s="267"/>
      <c r="K156" s="267"/>
      <c r="L156" s="267"/>
      <c r="M156" s="267"/>
      <c r="N156" s="267"/>
      <c r="O156" s="267"/>
      <c r="P156" s="267"/>
      <c r="Q156" s="267"/>
      <c r="R156" s="267"/>
      <c r="S156" s="267"/>
      <c r="T156" s="267"/>
      <c r="U156" s="267"/>
    </row>
    <row r="157" spans="1:21">
      <c r="A157" s="267"/>
      <c r="B157" s="267"/>
      <c r="C157" s="267"/>
      <c r="D157" s="268"/>
      <c r="E157" s="267"/>
      <c r="F157" s="267"/>
      <c r="G157" s="267"/>
      <c r="H157" s="267"/>
      <c r="I157" s="267"/>
      <c r="J157" s="267"/>
      <c r="K157" s="267"/>
      <c r="L157" s="267"/>
      <c r="M157" s="267"/>
      <c r="N157" s="267"/>
      <c r="O157" s="267"/>
      <c r="P157" s="267"/>
      <c r="Q157" s="267"/>
      <c r="R157" s="267"/>
      <c r="S157" s="267"/>
      <c r="T157" s="267"/>
      <c r="U157" s="267"/>
    </row>
    <row r="158" spans="1:21">
      <c r="A158" s="267"/>
      <c r="B158" s="267"/>
      <c r="C158" s="267"/>
      <c r="D158" s="268"/>
      <c r="E158" s="267"/>
      <c r="F158" s="267"/>
      <c r="G158" s="267"/>
      <c r="H158" s="267"/>
      <c r="I158" s="267"/>
      <c r="J158" s="267"/>
      <c r="K158" s="267"/>
      <c r="L158" s="267"/>
      <c r="M158" s="267"/>
      <c r="N158" s="267"/>
      <c r="O158" s="267"/>
      <c r="P158" s="267"/>
      <c r="Q158" s="267"/>
      <c r="R158" s="267"/>
      <c r="S158" s="267"/>
      <c r="T158" s="267"/>
      <c r="U158" s="267"/>
    </row>
    <row r="159" spans="1:21">
      <c r="A159" s="267"/>
      <c r="B159" s="267"/>
      <c r="C159" s="267"/>
      <c r="D159" s="268"/>
      <c r="E159" s="267"/>
      <c r="F159" s="267"/>
      <c r="G159" s="267"/>
      <c r="H159" s="267"/>
      <c r="I159" s="267"/>
      <c r="J159" s="267"/>
      <c r="K159" s="267"/>
      <c r="L159" s="267"/>
      <c r="M159" s="267"/>
      <c r="N159" s="267"/>
      <c r="O159" s="267"/>
      <c r="P159" s="267"/>
      <c r="Q159" s="267"/>
      <c r="R159" s="267"/>
      <c r="S159" s="267"/>
      <c r="T159" s="267"/>
      <c r="U159" s="267"/>
    </row>
    <row r="160" spans="1:21">
      <c r="A160" s="267"/>
      <c r="B160" s="267"/>
      <c r="C160" s="267"/>
      <c r="D160" s="268"/>
      <c r="E160" s="267"/>
      <c r="F160" s="267"/>
      <c r="G160" s="267"/>
      <c r="H160" s="267"/>
      <c r="I160" s="267"/>
      <c r="J160" s="267"/>
      <c r="K160" s="267"/>
      <c r="L160" s="267"/>
      <c r="M160" s="267"/>
      <c r="N160" s="267"/>
      <c r="O160" s="267"/>
      <c r="P160" s="267"/>
      <c r="Q160" s="267"/>
      <c r="R160" s="267"/>
      <c r="S160" s="267"/>
      <c r="T160" s="267"/>
      <c r="U160" s="267"/>
    </row>
    <row r="161" spans="1:21">
      <c r="A161" s="267"/>
      <c r="B161" s="267"/>
      <c r="C161" s="267"/>
      <c r="D161" s="268"/>
      <c r="E161" s="267"/>
      <c r="F161" s="267"/>
      <c r="G161" s="267"/>
      <c r="H161" s="267"/>
      <c r="I161" s="267"/>
      <c r="J161" s="267"/>
      <c r="K161" s="267"/>
      <c r="L161" s="267"/>
      <c r="M161" s="267"/>
      <c r="N161" s="267"/>
      <c r="O161" s="267"/>
      <c r="P161" s="267"/>
      <c r="Q161" s="267"/>
      <c r="R161" s="267"/>
      <c r="S161" s="267"/>
      <c r="T161" s="267"/>
      <c r="U161" s="267"/>
    </row>
    <row r="162" spans="1:21">
      <c r="A162" s="267"/>
      <c r="B162" s="267"/>
      <c r="C162" s="267"/>
      <c r="D162" s="268"/>
      <c r="E162" s="267"/>
      <c r="F162" s="267"/>
      <c r="G162" s="267"/>
      <c r="H162" s="267"/>
      <c r="I162" s="267"/>
      <c r="J162" s="267"/>
      <c r="K162" s="267"/>
      <c r="L162" s="267"/>
      <c r="M162" s="267"/>
      <c r="N162" s="267"/>
      <c r="O162" s="267"/>
      <c r="P162" s="267"/>
      <c r="Q162" s="267"/>
      <c r="R162" s="267"/>
      <c r="S162" s="267"/>
      <c r="T162" s="267"/>
      <c r="U162" s="267"/>
    </row>
    <row r="163" spans="1:21">
      <c r="A163" s="267"/>
      <c r="B163" s="267"/>
      <c r="C163" s="267"/>
      <c r="D163" s="268"/>
      <c r="E163" s="267"/>
      <c r="F163" s="267"/>
      <c r="G163" s="267"/>
      <c r="H163" s="267"/>
      <c r="I163" s="267"/>
      <c r="J163" s="267"/>
      <c r="K163" s="267"/>
      <c r="L163" s="267"/>
      <c r="M163" s="267"/>
      <c r="N163" s="267"/>
      <c r="O163" s="267"/>
      <c r="P163" s="267"/>
      <c r="Q163" s="267"/>
      <c r="R163" s="267"/>
      <c r="S163" s="267"/>
      <c r="T163" s="267"/>
      <c r="U163" s="267"/>
    </row>
    <row r="164" spans="1:21">
      <c r="A164" s="267"/>
      <c r="B164" s="267"/>
      <c r="C164" s="267"/>
      <c r="D164" s="268"/>
      <c r="E164" s="267"/>
      <c r="F164" s="267"/>
      <c r="G164" s="267"/>
      <c r="H164" s="267"/>
      <c r="I164" s="267"/>
      <c r="J164" s="267"/>
      <c r="K164" s="267"/>
      <c r="L164" s="267"/>
      <c r="M164" s="267"/>
      <c r="N164" s="267"/>
      <c r="O164" s="267"/>
      <c r="P164" s="267"/>
      <c r="Q164" s="267"/>
      <c r="R164" s="267"/>
      <c r="S164" s="267"/>
      <c r="T164" s="267"/>
      <c r="U164" s="267"/>
    </row>
    <row r="165" spans="1:21">
      <c r="A165" s="267"/>
      <c r="B165" s="267"/>
      <c r="C165" s="267"/>
      <c r="D165" s="268"/>
      <c r="E165" s="267"/>
      <c r="F165" s="267"/>
      <c r="G165" s="267"/>
      <c r="H165" s="267"/>
      <c r="I165" s="267"/>
      <c r="J165" s="267"/>
      <c r="K165" s="267"/>
      <c r="L165" s="267"/>
      <c r="M165" s="267"/>
      <c r="N165" s="267"/>
      <c r="O165" s="267"/>
      <c r="P165" s="267"/>
      <c r="Q165" s="267"/>
      <c r="R165" s="267"/>
      <c r="S165" s="267"/>
      <c r="T165" s="267"/>
      <c r="U165" s="267"/>
    </row>
    <row r="166" spans="1:21">
      <c r="A166" s="267"/>
      <c r="B166" s="267"/>
      <c r="C166" s="267"/>
      <c r="D166" s="268"/>
      <c r="E166" s="267"/>
      <c r="F166" s="267"/>
      <c r="G166" s="267"/>
      <c r="H166" s="267"/>
      <c r="I166" s="267"/>
      <c r="J166" s="267"/>
      <c r="K166" s="267"/>
      <c r="L166" s="267"/>
      <c r="M166" s="267"/>
      <c r="N166" s="267"/>
      <c r="O166" s="267"/>
      <c r="P166" s="267"/>
      <c r="Q166" s="267"/>
      <c r="R166" s="267"/>
      <c r="S166" s="267"/>
      <c r="T166" s="267"/>
      <c r="U166" s="267"/>
    </row>
    <row r="167" spans="1:21">
      <c r="A167" s="267"/>
      <c r="B167" s="267"/>
      <c r="C167" s="267"/>
      <c r="D167" s="268"/>
      <c r="E167" s="267"/>
      <c r="F167" s="267"/>
      <c r="G167" s="267"/>
      <c r="H167" s="267"/>
      <c r="I167" s="267"/>
      <c r="J167" s="267"/>
      <c r="K167" s="267"/>
      <c r="L167" s="267"/>
      <c r="M167" s="267"/>
      <c r="N167" s="267"/>
      <c r="O167" s="267"/>
      <c r="P167" s="267"/>
      <c r="Q167" s="267"/>
      <c r="R167" s="267"/>
      <c r="S167" s="267"/>
      <c r="T167" s="267"/>
      <c r="U167" s="267"/>
    </row>
    <row r="168" spans="1:21">
      <c r="A168" s="267"/>
      <c r="B168" s="267"/>
      <c r="C168" s="267"/>
      <c r="D168" s="268"/>
      <c r="E168" s="267"/>
      <c r="F168" s="267"/>
      <c r="G168" s="267"/>
      <c r="H168" s="267"/>
      <c r="I168" s="267"/>
      <c r="J168" s="267"/>
      <c r="K168" s="267"/>
      <c r="L168" s="267"/>
      <c r="M168" s="267"/>
      <c r="N168" s="267"/>
      <c r="O168" s="267"/>
      <c r="P168" s="267"/>
      <c r="Q168" s="267"/>
      <c r="R168" s="267"/>
      <c r="S168" s="267"/>
      <c r="T168" s="267"/>
      <c r="U168" s="267"/>
    </row>
    <row r="169" spans="1:21">
      <c r="A169" s="267"/>
      <c r="B169" s="267"/>
      <c r="C169" s="267"/>
      <c r="D169" s="268"/>
      <c r="E169" s="267"/>
      <c r="F169" s="267"/>
      <c r="G169" s="267"/>
      <c r="H169" s="267"/>
      <c r="I169" s="267"/>
      <c r="J169" s="267"/>
      <c r="K169" s="267"/>
      <c r="L169" s="267"/>
      <c r="M169" s="267"/>
      <c r="N169" s="267"/>
      <c r="O169" s="267"/>
      <c r="P169" s="267"/>
      <c r="Q169" s="267"/>
      <c r="R169" s="267"/>
      <c r="S169" s="267"/>
      <c r="T169" s="267"/>
      <c r="U169" s="267"/>
    </row>
    <row r="170" spans="1:21">
      <c r="A170" s="267"/>
      <c r="B170" s="267"/>
      <c r="C170" s="267"/>
      <c r="D170" s="268"/>
      <c r="E170" s="267"/>
      <c r="F170" s="267"/>
      <c r="G170" s="267"/>
      <c r="H170" s="267"/>
      <c r="I170" s="267"/>
      <c r="J170" s="267"/>
      <c r="K170" s="267"/>
      <c r="L170" s="267"/>
      <c r="M170" s="267"/>
      <c r="N170" s="267"/>
      <c r="O170" s="267"/>
      <c r="P170" s="267"/>
      <c r="Q170" s="267"/>
      <c r="R170" s="267"/>
      <c r="S170" s="267"/>
      <c r="T170" s="267"/>
      <c r="U170" s="267"/>
    </row>
    <row r="171" spans="1:21">
      <c r="A171" s="267"/>
      <c r="B171" s="267"/>
      <c r="C171" s="267"/>
      <c r="D171" s="268"/>
      <c r="E171" s="267"/>
      <c r="F171" s="267"/>
      <c r="G171" s="267"/>
      <c r="H171" s="267"/>
      <c r="I171" s="267"/>
      <c r="J171" s="267"/>
      <c r="K171" s="267"/>
      <c r="L171" s="267"/>
      <c r="M171" s="267"/>
      <c r="N171" s="267"/>
      <c r="O171" s="267"/>
      <c r="P171" s="267"/>
      <c r="Q171" s="267"/>
      <c r="R171" s="267"/>
      <c r="S171" s="267"/>
      <c r="T171" s="267"/>
      <c r="U171" s="267"/>
    </row>
    <row r="172" spans="1:21">
      <c r="A172" s="267"/>
      <c r="B172" s="267"/>
      <c r="C172" s="267"/>
      <c r="D172" s="268"/>
      <c r="E172" s="267"/>
      <c r="F172" s="267"/>
      <c r="G172" s="267"/>
      <c r="H172" s="267"/>
      <c r="I172" s="267"/>
      <c r="J172" s="267"/>
      <c r="K172" s="267"/>
      <c r="L172" s="267"/>
      <c r="M172" s="267"/>
      <c r="N172" s="267"/>
      <c r="O172" s="267"/>
      <c r="P172" s="267"/>
      <c r="Q172" s="267"/>
      <c r="R172" s="267"/>
      <c r="S172" s="267"/>
      <c r="T172" s="267"/>
      <c r="U172" s="267"/>
    </row>
    <row r="173" spans="1:21">
      <c r="A173" s="267"/>
      <c r="B173" s="267"/>
      <c r="C173" s="267"/>
      <c r="D173" s="268"/>
      <c r="E173" s="267"/>
      <c r="F173" s="267"/>
      <c r="G173" s="267"/>
      <c r="H173" s="267"/>
      <c r="I173" s="267"/>
      <c r="J173" s="267"/>
      <c r="K173" s="267"/>
      <c r="L173" s="267"/>
      <c r="M173" s="267"/>
      <c r="N173" s="267"/>
      <c r="O173" s="267"/>
      <c r="P173" s="267"/>
      <c r="Q173" s="267"/>
      <c r="R173" s="267"/>
      <c r="S173" s="267"/>
      <c r="T173" s="267"/>
      <c r="U173" s="267"/>
    </row>
    <row r="174" spans="1:21">
      <c r="A174" s="267"/>
      <c r="B174" s="267"/>
      <c r="C174" s="267"/>
      <c r="D174" s="268"/>
      <c r="E174" s="267"/>
      <c r="F174" s="267"/>
      <c r="G174" s="267"/>
      <c r="H174" s="267"/>
      <c r="I174" s="267"/>
      <c r="J174" s="267"/>
      <c r="K174" s="267"/>
      <c r="L174" s="267"/>
      <c r="M174" s="267"/>
      <c r="N174" s="267"/>
      <c r="O174" s="267"/>
      <c r="P174" s="267"/>
      <c r="Q174" s="267"/>
      <c r="R174" s="267"/>
      <c r="S174" s="267"/>
      <c r="T174" s="267"/>
      <c r="U174" s="267"/>
    </row>
    <row r="175" spans="1:21">
      <c r="A175" s="267"/>
      <c r="B175" s="267"/>
      <c r="C175" s="267"/>
      <c r="D175" s="268"/>
      <c r="E175" s="267"/>
      <c r="F175" s="267"/>
      <c r="G175" s="267"/>
      <c r="H175" s="267"/>
      <c r="I175" s="267"/>
      <c r="J175" s="267"/>
      <c r="K175" s="267"/>
      <c r="L175" s="267"/>
      <c r="M175" s="267"/>
      <c r="N175" s="267"/>
      <c r="O175" s="267"/>
      <c r="P175" s="267"/>
      <c r="Q175" s="267"/>
      <c r="R175" s="267"/>
      <c r="S175" s="267"/>
      <c r="T175" s="267"/>
      <c r="U175" s="267"/>
    </row>
    <row r="176" spans="1:21">
      <c r="A176" s="267"/>
      <c r="B176" s="267"/>
      <c r="C176" s="267"/>
      <c r="D176" s="268"/>
      <c r="E176" s="267"/>
      <c r="F176" s="267"/>
      <c r="G176" s="267"/>
      <c r="H176" s="267"/>
      <c r="I176" s="267"/>
      <c r="J176" s="267"/>
      <c r="K176" s="267"/>
      <c r="L176" s="267"/>
      <c r="M176" s="267"/>
      <c r="N176" s="267"/>
      <c r="O176" s="267"/>
      <c r="P176" s="267"/>
      <c r="Q176" s="267"/>
      <c r="R176" s="267"/>
      <c r="S176" s="267"/>
      <c r="T176" s="267"/>
      <c r="U176" s="267"/>
    </row>
    <row r="177" spans="1:21">
      <c r="A177" s="267"/>
      <c r="B177" s="267"/>
      <c r="C177" s="267"/>
      <c r="D177" s="268"/>
      <c r="E177" s="267"/>
      <c r="F177" s="267"/>
      <c r="G177" s="267"/>
      <c r="H177" s="267"/>
      <c r="I177" s="267"/>
      <c r="J177" s="267"/>
      <c r="K177" s="267"/>
      <c r="L177" s="267"/>
      <c r="M177" s="267"/>
      <c r="N177" s="267"/>
      <c r="O177" s="267"/>
      <c r="P177" s="267"/>
      <c r="Q177" s="267"/>
      <c r="R177" s="267"/>
      <c r="S177" s="267"/>
      <c r="T177" s="267"/>
      <c r="U177" s="267"/>
    </row>
    <row r="178" spans="1:21">
      <c r="A178" s="267"/>
      <c r="B178" s="267"/>
      <c r="C178" s="267"/>
      <c r="D178" s="268"/>
      <c r="E178" s="267"/>
      <c r="F178" s="267"/>
      <c r="G178" s="267"/>
      <c r="H178" s="267"/>
      <c r="I178" s="267"/>
      <c r="J178" s="267"/>
      <c r="K178" s="267"/>
      <c r="L178" s="267"/>
      <c r="M178" s="267"/>
      <c r="N178" s="267"/>
      <c r="O178" s="267"/>
      <c r="P178" s="267"/>
      <c r="Q178" s="267"/>
      <c r="R178" s="267"/>
      <c r="S178" s="267"/>
      <c r="T178" s="267"/>
      <c r="U178" s="267"/>
    </row>
    <row r="179" spans="1:21">
      <c r="A179" s="267"/>
      <c r="B179" s="267"/>
      <c r="C179" s="267"/>
      <c r="D179" s="268"/>
      <c r="E179" s="267"/>
      <c r="F179" s="267"/>
      <c r="G179" s="267"/>
      <c r="H179" s="267"/>
      <c r="I179" s="267"/>
      <c r="J179" s="267"/>
      <c r="K179" s="267"/>
      <c r="L179" s="267"/>
      <c r="M179" s="267"/>
      <c r="N179" s="267"/>
      <c r="O179" s="267"/>
      <c r="P179" s="267"/>
      <c r="Q179" s="267"/>
      <c r="R179" s="267"/>
      <c r="S179" s="267"/>
      <c r="T179" s="267"/>
      <c r="U179" s="267"/>
    </row>
    <row r="180" spans="1:21">
      <c r="A180" s="267"/>
      <c r="B180" s="267"/>
      <c r="C180" s="267"/>
      <c r="D180" s="268"/>
      <c r="E180" s="267"/>
      <c r="F180" s="267"/>
      <c r="G180" s="267"/>
      <c r="H180" s="267"/>
      <c r="I180" s="267"/>
      <c r="J180" s="267"/>
      <c r="K180" s="267"/>
      <c r="L180" s="267"/>
      <c r="M180" s="267"/>
      <c r="N180" s="267"/>
      <c r="O180" s="267"/>
      <c r="P180" s="267"/>
      <c r="Q180" s="267"/>
      <c r="R180" s="267"/>
      <c r="S180" s="267"/>
      <c r="T180" s="267"/>
      <c r="U180" s="267"/>
    </row>
    <row r="181" spans="1:21">
      <c r="A181" s="267"/>
      <c r="B181" s="267"/>
      <c r="C181" s="267"/>
      <c r="D181" s="268"/>
      <c r="E181" s="267"/>
      <c r="F181" s="267"/>
      <c r="G181" s="267"/>
      <c r="H181" s="267"/>
      <c r="I181" s="267"/>
      <c r="J181" s="267"/>
      <c r="K181" s="267"/>
      <c r="L181" s="267"/>
      <c r="M181" s="267"/>
      <c r="N181" s="267"/>
      <c r="O181" s="267"/>
      <c r="P181" s="267"/>
      <c r="Q181" s="267"/>
      <c r="R181" s="267"/>
      <c r="S181" s="267"/>
      <c r="T181" s="267"/>
      <c r="U181" s="267"/>
    </row>
    <row r="182" spans="1:21">
      <c r="A182" s="267"/>
      <c r="B182" s="267"/>
      <c r="C182" s="267"/>
      <c r="D182" s="268"/>
      <c r="E182" s="267"/>
      <c r="F182" s="267"/>
      <c r="G182" s="267"/>
      <c r="H182" s="267"/>
      <c r="I182" s="267"/>
      <c r="J182" s="267"/>
      <c r="K182" s="267"/>
      <c r="L182" s="267"/>
      <c r="M182" s="267"/>
      <c r="N182" s="267"/>
      <c r="O182" s="267"/>
      <c r="P182" s="267"/>
      <c r="Q182" s="267"/>
      <c r="R182" s="267"/>
      <c r="S182" s="267"/>
      <c r="T182" s="267"/>
      <c r="U182" s="267"/>
    </row>
    <row r="183" spans="1:21">
      <c r="A183" s="267"/>
      <c r="B183" s="267"/>
      <c r="C183" s="267"/>
      <c r="D183" s="268"/>
      <c r="E183" s="267"/>
      <c r="F183" s="267"/>
      <c r="G183" s="267"/>
      <c r="H183" s="267"/>
      <c r="I183" s="267"/>
      <c r="J183" s="267"/>
      <c r="K183" s="267"/>
      <c r="L183" s="267"/>
      <c r="M183" s="267"/>
      <c r="N183" s="267"/>
      <c r="O183" s="267"/>
      <c r="P183" s="267"/>
      <c r="Q183" s="267"/>
      <c r="R183" s="267"/>
      <c r="S183" s="267"/>
      <c r="T183" s="267"/>
      <c r="U183" s="267"/>
    </row>
    <row r="184" spans="1:21">
      <c r="A184" s="267"/>
      <c r="B184" s="267"/>
      <c r="C184" s="267"/>
      <c r="D184" s="268"/>
      <c r="E184" s="267"/>
      <c r="F184" s="267"/>
      <c r="G184" s="267"/>
      <c r="H184" s="267"/>
      <c r="I184" s="267"/>
      <c r="J184" s="267"/>
      <c r="K184" s="267"/>
      <c r="L184" s="267"/>
      <c r="M184" s="267"/>
      <c r="N184" s="267"/>
      <c r="O184" s="267"/>
      <c r="P184" s="267"/>
      <c r="Q184" s="267"/>
      <c r="R184" s="267"/>
      <c r="S184" s="267"/>
      <c r="T184" s="267"/>
      <c r="U184" s="267"/>
    </row>
    <row r="185" spans="1:21">
      <c r="A185" s="267"/>
      <c r="B185" s="267"/>
      <c r="C185" s="267"/>
      <c r="D185" s="268"/>
      <c r="E185" s="267"/>
      <c r="F185" s="267"/>
      <c r="G185" s="267"/>
      <c r="H185" s="267"/>
      <c r="I185" s="267"/>
      <c r="J185" s="267"/>
      <c r="K185" s="267"/>
      <c r="L185" s="267"/>
      <c r="M185" s="267"/>
      <c r="N185" s="267"/>
      <c r="O185" s="267"/>
      <c r="P185" s="267"/>
      <c r="Q185" s="267"/>
      <c r="R185" s="267"/>
      <c r="S185" s="267"/>
      <c r="T185" s="267"/>
      <c r="U185" s="267"/>
    </row>
    <row r="186" spans="1:21">
      <c r="A186" s="267"/>
      <c r="B186" s="267"/>
      <c r="C186" s="267"/>
      <c r="D186" s="268"/>
      <c r="E186" s="267"/>
      <c r="F186" s="267"/>
      <c r="G186" s="267"/>
      <c r="H186" s="267"/>
      <c r="I186" s="267"/>
      <c r="J186" s="267"/>
      <c r="K186" s="267"/>
      <c r="L186" s="267"/>
      <c r="M186" s="267"/>
      <c r="N186" s="267"/>
      <c r="O186" s="267"/>
      <c r="P186" s="267"/>
      <c r="Q186" s="267"/>
      <c r="R186" s="267"/>
      <c r="S186" s="267"/>
      <c r="T186" s="267"/>
      <c r="U186" s="267"/>
    </row>
    <row r="187" spans="1:21">
      <c r="A187" s="267"/>
      <c r="B187" s="267"/>
      <c r="C187" s="267"/>
      <c r="D187" s="268"/>
      <c r="E187" s="267"/>
      <c r="F187" s="267"/>
      <c r="G187" s="267"/>
      <c r="H187" s="267"/>
      <c r="I187" s="267"/>
      <c r="J187" s="267"/>
      <c r="K187" s="267"/>
      <c r="L187" s="267"/>
      <c r="M187" s="267"/>
      <c r="N187" s="267"/>
      <c r="O187" s="267"/>
      <c r="P187" s="267"/>
      <c r="Q187" s="267"/>
      <c r="R187" s="267"/>
      <c r="S187" s="267"/>
      <c r="T187" s="267"/>
      <c r="U187" s="267"/>
    </row>
    <row r="188" spans="1:21">
      <c r="A188" s="267"/>
      <c r="B188" s="267"/>
      <c r="C188" s="267"/>
      <c r="D188" s="268"/>
      <c r="E188" s="267"/>
      <c r="F188" s="267"/>
      <c r="G188" s="267"/>
      <c r="H188" s="267"/>
      <c r="I188" s="267"/>
      <c r="J188" s="267"/>
      <c r="K188" s="267"/>
      <c r="L188" s="267"/>
      <c r="M188" s="267"/>
      <c r="N188" s="267"/>
      <c r="O188" s="267"/>
      <c r="P188" s="267"/>
      <c r="Q188" s="267"/>
      <c r="R188" s="267"/>
      <c r="S188" s="267"/>
      <c r="T188" s="267"/>
      <c r="U188" s="267"/>
    </row>
    <row r="189" spans="1:21">
      <c r="D189" s="239"/>
    </row>
    <row r="190" spans="1:21">
      <c r="D190" s="239"/>
    </row>
    <row r="191" spans="1:21">
      <c r="D191" s="239"/>
    </row>
    <row r="192" spans="1:21">
      <c r="D192" s="239"/>
    </row>
    <row r="193" spans="4:4">
      <c r="D193" s="239"/>
    </row>
    <row r="194" spans="4:4">
      <c r="D194" s="239"/>
    </row>
    <row r="195" spans="4:4">
      <c r="D195" s="239"/>
    </row>
    <row r="196" spans="4:4">
      <c r="D196" s="239"/>
    </row>
    <row r="197" spans="4:4">
      <c r="D197" s="239"/>
    </row>
    <row r="198" spans="4:4">
      <c r="D198" s="239"/>
    </row>
    <row r="199" spans="4:4">
      <c r="D199" s="239"/>
    </row>
    <row r="200" spans="4:4">
      <c r="D200" s="239"/>
    </row>
    <row r="201" spans="4:4">
      <c r="D201" s="239"/>
    </row>
    <row r="202" spans="4:4">
      <c r="D202" s="239"/>
    </row>
    <row r="203" spans="4:4">
      <c r="D203" s="239"/>
    </row>
    <row r="204" spans="4:4">
      <c r="D204" s="239"/>
    </row>
    <row r="205" spans="4:4">
      <c r="D205" s="239"/>
    </row>
    <row r="206" spans="4:4">
      <c r="D206" s="239"/>
    </row>
    <row r="207" spans="4:4">
      <c r="D207" s="239"/>
    </row>
    <row r="208" spans="4:4">
      <c r="D208" s="239"/>
    </row>
    <row r="209" spans="4:4">
      <c r="D209" s="239"/>
    </row>
    <row r="210" spans="4:4">
      <c r="D210" s="239"/>
    </row>
    <row r="211" spans="4:4">
      <c r="D211" s="239"/>
    </row>
    <row r="212" spans="4:4">
      <c r="D212" s="239"/>
    </row>
    <row r="213" spans="4:4">
      <c r="D213" s="239"/>
    </row>
    <row r="214" spans="4:4">
      <c r="D214" s="239"/>
    </row>
    <row r="215" spans="4:4">
      <c r="D215" s="239"/>
    </row>
    <row r="216" spans="4:4">
      <c r="D216" s="239"/>
    </row>
    <row r="217" spans="4:4">
      <c r="D217" s="239"/>
    </row>
    <row r="218" spans="4:4">
      <c r="D218" s="239"/>
    </row>
    <row r="219" spans="4:4">
      <c r="D219" s="239"/>
    </row>
    <row r="220" spans="4:4">
      <c r="D220" s="239"/>
    </row>
    <row r="221" spans="4:4">
      <c r="D221" s="239"/>
    </row>
    <row r="222" spans="4:4">
      <c r="D222" s="239"/>
    </row>
    <row r="223" spans="4:4">
      <c r="D223" s="239"/>
    </row>
    <row r="224" spans="4:4">
      <c r="D224" s="239"/>
    </row>
    <row r="225" spans="4:4">
      <c r="D225" s="239"/>
    </row>
    <row r="226" spans="4:4">
      <c r="D226" s="239"/>
    </row>
    <row r="227" spans="4:4">
      <c r="D227" s="239"/>
    </row>
    <row r="228" spans="4:4">
      <c r="D228" s="239"/>
    </row>
    <row r="229" spans="4:4">
      <c r="D229" s="239"/>
    </row>
    <row r="230" spans="4:4">
      <c r="D230" s="239"/>
    </row>
    <row r="231" spans="4:4">
      <c r="D231" s="239"/>
    </row>
    <row r="232" spans="4:4">
      <c r="D232" s="239"/>
    </row>
    <row r="233" spans="4:4">
      <c r="D233" s="239"/>
    </row>
    <row r="234" spans="4:4">
      <c r="D234" s="239"/>
    </row>
    <row r="235" spans="4:4">
      <c r="D235" s="239"/>
    </row>
    <row r="236" spans="4:4">
      <c r="D236" s="239"/>
    </row>
    <row r="237" spans="4:4">
      <c r="D237" s="239"/>
    </row>
    <row r="238" spans="4:4">
      <c r="D238" s="239"/>
    </row>
    <row r="239" spans="4:4">
      <c r="D239" s="239"/>
    </row>
    <row r="240" spans="4:4">
      <c r="D240" s="239"/>
    </row>
    <row r="241" spans="4:4">
      <c r="D241" s="239"/>
    </row>
    <row r="242" spans="4:4">
      <c r="D242" s="239"/>
    </row>
    <row r="243" spans="4:4">
      <c r="D243" s="239"/>
    </row>
    <row r="244" spans="4:4">
      <c r="D244" s="239"/>
    </row>
    <row r="245" spans="4:4">
      <c r="D245" s="239"/>
    </row>
    <row r="246" spans="4:4">
      <c r="D246" s="239"/>
    </row>
    <row r="247" spans="4:4">
      <c r="D247" s="239"/>
    </row>
    <row r="248" spans="4:4">
      <c r="D248" s="239"/>
    </row>
    <row r="249" spans="4:4">
      <c r="D249" s="239"/>
    </row>
    <row r="250" spans="4:4">
      <c r="D250" s="239"/>
    </row>
    <row r="251" spans="4:4">
      <c r="D251" s="239"/>
    </row>
    <row r="252" spans="4:4">
      <c r="D252" s="239"/>
    </row>
    <row r="253" spans="4:4">
      <c r="D253" s="239"/>
    </row>
    <row r="254" spans="4:4">
      <c r="D254" s="239"/>
    </row>
    <row r="255" spans="4:4">
      <c r="D255" s="239"/>
    </row>
    <row r="256" spans="4:4">
      <c r="D256" s="239"/>
    </row>
    <row r="257" spans="4:4">
      <c r="D257" s="239"/>
    </row>
    <row r="258" spans="4:4">
      <c r="D258" s="239"/>
    </row>
    <row r="259" spans="4:4">
      <c r="D259" s="239"/>
    </row>
    <row r="260" spans="4:4">
      <c r="D260" s="239"/>
    </row>
    <row r="261" spans="4:4">
      <c r="D261" s="239"/>
    </row>
    <row r="262" spans="4:4">
      <c r="D262" s="239"/>
    </row>
    <row r="263" spans="4:4">
      <c r="D263" s="239"/>
    </row>
    <row r="264" spans="4:4">
      <c r="D264" s="239"/>
    </row>
    <row r="265" spans="4:4">
      <c r="D265" s="239"/>
    </row>
    <row r="266" spans="4:4">
      <c r="D266" s="239"/>
    </row>
    <row r="267" spans="4:4">
      <c r="D267" s="239"/>
    </row>
    <row r="268" spans="4:4">
      <c r="D268" s="239"/>
    </row>
    <row r="269" spans="4:4">
      <c r="D269" s="239"/>
    </row>
    <row r="270" spans="4:4">
      <c r="D270" s="239"/>
    </row>
    <row r="271" spans="4:4">
      <c r="D271" s="239"/>
    </row>
    <row r="272" spans="4:4">
      <c r="D272" s="239"/>
    </row>
    <row r="273" spans="4:4">
      <c r="D273" s="239"/>
    </row>
    <row r="274" spans="4:4">
      <c r="D274" s="239"/>
    </row>
    <row r="275" spans="4:4">
      <c r="D275" s="239"/>
    </row>
    <row r="276" spans="4:4">
      <c r="D276" s="239"/>
    </row>
    <row r="277" spans="4:4">
      <c r="D277" s="239"/>
    </row>
    <row r="278" spans="4:4">
      <c r="D278" s="239"/>
    </row>
    <row r="279" spans="4:4">
      <c r="D279" s="239"/>
    </row>
    <row r="280" spans="4:4">
      <c r="D280" s="239"/>
    </row>
    <row r="281" spans="4:4">
      <c r="D281" s="239"/>
    </row>
    <row r="282" spans="4:4">
      <c r="D282" s="239"/>
    </row>
    <row r="283" spans="4:4">
      <c r="D283" s="239"/>
    </row>
    <row r="284" spans="4:4">
      <c r="D284" s="239"/>
    </row>
    <row r="285" spans="4:4">
      <c r="D285" s="239"/>
    </row>
    <row r="286" spans="4:4">
      <c r="D286" s="239"/>
    </row>
    <row r="287" spans="4:4">
      <c r="D287" s="239"/>
    </row>
    <row r="288" spans="4:4">
      <c r="D288" s="239"/>
    </row>
    <row r="289" spans="4:4">
      <c r="D289" s="239"/>
    </row>
    <row r="290" spans="4:4">
      <c r="D290" s="239"/>
    </row>
    <row r="291" spans="4:4">
      <c r="D291" s="239"/>
    </row>
    <row r="292" spans="4:4">
      <c r="D292" s="239"/>
    </row>
    <row r="293" spans="4:4">
      <c r="D293" s="239"/>
    </row>
    <row r="294" spans="4:4">
      <c r="D294" s="239"/>
    </row>
    <row r="295" spans="4:4">
      <c r="D295" s="239"/>
    </row>
    <row r="296" spans="4:4">
      <c r="D296" s="239"/>
    </row>
    <row r="297" spans="4:4">
      <c r="D297" s="239"/>
    </row>
    <row r="298" spans="4:4">
      <c r="D298" s="239"/>
    </row>
    <row r="299" spans="4:4">
      <c r="D299" s="239"/>
    </row>
    <row r="300" spans="4:4">
      <c r="D300" s="239"/>
    </row>
    <row r="301" spans="4:4">
      <c r="D301" s="239"/>
    </row>
    <row r="302" spans="4:4">
      <c r="D302" s="239"/>
    </row>
    <row r="303" spans="4:4">
      <c r="D303" s="239"/>
    </row>
    <row r="304" spans="4:4">
      <c r="D304" s="239"/>
    </row>
    <row r="305" spans="4:4">
      <c r="D305" s="239"/>
    </row>
    <row r="306" spans="4:4">
      <c r="D306" s="239"/>
    </row>
    <row r="307" spans="4:4">
      <c r="D307" s="239"/>
    </row>
    <row r="308" spans="4:4">
      <c r="D308" s="239"/>
    </row>
    <row r="309" spans="4:4">
      <c r="D309" s="239"/>
    </row>
    <row r="310" spans="4:4">
      <c r="D310" s="239"/>
    </row>
    <row r="311" spans="4:4">
      <c r="D311" s="239"/>
    </row>
    <row r="312" spans="4:4">
      <c r="D312" s="239"/>
    </row>
    <row r="313" spans="4:4">
      <c r="D313" s="239"/>
    </row>
    <row r="314" spans="4:4">
      <c r="D314" s="239"/>
    </row>
    <row r="315" spans="4:4">
      <c r="D315" s="239"/>
    </row>
    <row r="316" spans="4:4">
      <c r="D316" s="239"/>
    </row>
    <row r="317" spans="4:4">
      <c r="D317" s="239"/>
    </row>
    <row r="318" spans="4:4">
      <c r="D318" s="239"/>
    </row>
    <row r="319" spans="4:4">
      <c r="D319" s="239"/>
    </row>
    <row r="320" spans="4:4">
      <c r="D320" s="239"/>
    </row>
    <row r="321" spans="4:4">
      <c r="D321" s="239"/>
    </row>
    <row r="322" spans="4:4">
      <c r="D322" s="239"/>
    </row>
    <row r="323" spans="4:4">
      <c r="D323" s="239"/>
    </row>
    <row r="324" spans="4:4">
      <c r="D324" s="239"/>
    </row>
    <row r="325" spans="4:4">
      <c r="D325" s="239"/>
    </row>
    <row r="326" spans="4:4">
      <c r="D326" s="239"/>
    </row>
    <row r="327" spans="4:4">
      <c r="D327" s="239"/>
    </row>
    <row r="328" spans="4:4">
      <c r="D328" s="239"/>
    </row>
    <row r="329" spans="4:4">
      <c r="D329" s="239"/>
    </row>
    <row r="330" spans="4:4">
      <c r="D330" s="239"/>
    </row>
    <row r="331" spans="4:4">
      <c r="D331" s="239"/>
    </row>
    <row r="332" spans="4:4">
      <c r="D332" s="239"/>
    </row>
    <row r="333" spans="4:4">
      <c r="D333" s="239"/>
    </row>
    <row r="334" spans="4:4">
      <c r="D334" s="239"/>
    </row>
    <row r="335" spans="4:4">
      <c r="D335" s="239"/>
    </row>
    <row r="336" spans="4:4">
      <c r="D336" s="239"/>
    </row>
    <row r="337" spans="4:4">
      <c r="D337" s="239"/>
    </row>
    <row r="338" spans="4:4">
      <c r="D338" s="239"/>
    </row>
    <row r="339" spans="4:4">
      <c r="D339" s="239"/>
    </row>
    <row r="340" spans="4:4">
      <c r="D340" s="239"/>
    </row>
    <row r="341" spans="4:4">
      <c r="D341" s="239"/>
    </row>
    <row r="342" spans="4:4">
      <c r="D342" s="239"/>
    </row>
    <row r="343" spans="4:4">
      <c r="D343" s="239"/>
    </row>
    <row r="344" spans="4:4">
      <c r="D344" s="239"/>
    </row>
    <row r="345" spans="4:4">
      <c r="D345" s="239"/>
    </row>
    <row r="346" spans="4:4">
      <c r="D346" s="239"/>
    </row>
    <row r="347" spans="4:4">
      <c r="D347" s="239"/>
    </row>
    <row r="348" spans="4:4">
      <c r="D348" s="239"/>
    </row>
    <row r="349" spans="4:4">
      <c r="D349" s="239"/>
    </row>
    <row r="350" spans="4:4">
      <c r="D350" s="239"/>
    </row>
    <row r="351" spans="4:4">
      <c r="D351" s="239"/>
    </row>
    <row r="352" spans="4:4">
      <c r="D352" s="239"/>
    </row>
    <row r="353" spans="4:4">
      <c r="D353" s="239"/>
    </row>
    <row r="354" spans="4:4">
      <c r="D354" s="239"/>
    </row>
    <row r="355" spans="4:4">
      <c r="D355" s="239"/>
    </row>
    <row r="356" spans="4:4">
      <c r="D356" s="239"/>
    </row>
    <row r="357" spans="4:4">
      <c r="D357" s="239"/>
    </row>
    <row r="358" spans="4:4">
      <c r="D358" s="239"/>
    </row>
    <row r="359" spans="4:4">
      <c r="D359" s="239"/>
    </row>
    <row r="360" spans="4:4">
      <c r="D360" s="239"/>
    </row>
    <row r="361" spans="4:4">
      <c r="D361" s="239"/>
    </row>
    <row r="362" spans="4:4">
      <c r="D362" s="239"/>
    </row>
    <row r="363" spans="4:4">
      <c r="D363" s="239"/>
    </row>
    <row r="364" spans="4:4">
      <c r="D364" s="239"/>
    </row>
    <row r="365" spans="4:4">
      <c r="D365" s="239"/>
    </row>
    <row r="366" spans="4:4">
      <c r="D366" s="239"/>
    </row>
    <row r="367" spans="4:4">
      <c r="D367" s="239"/>
    </row>
    <row r="368" spans="4:4">
      <c r="D368" s="239"/>
    </row>
    <row r="369" spans="4:4">
      <c r="D369" s="239"/>
    </row>
    <row r="370" spans="4:4">
      <c r="D370" s="239"/>
    </row>
    <row r="371" spans="4:4">
      <c r="D371" s="239"/>
    </row>
    <row r="372" spans="4:4">
      <c r="D372" s="239"/>
    </row>
    <row r="373" spans="4:4">
      <c r="D373" s="239"/>
    </row>
    <row r="374" spans="4:4">
      <c r="D374" s="239"/>
    </row>
    <row r="375" spans="4:4">
      <c r="D375" s="239"/>
    </row>
    <row r="376" spans="4:4">
      <c r="D376" s="239"/>
    </row>
    <row r="377" spans="4:4">
      <c r="D377" s="239"/>
    </row>
    <row r="378" spans="4:4">
      <c r="D378" s="239"/>
    </row>
    <row r="379" spans="4:4">
      <c r="D379" s="239"/>
    </row>
    <row r="380" spans="4:4">
      <c r="D380" s="239"/>
    </row>
    <row r="381" spans="4:4">
      <c r="D381" s="239"/>
    </row>
    <row r="382" spans="4:4">
      <c r="D382" s="239"/>
    </row>
    <row r="383" spans="4:4">
      <c r="D383" s="239"/>
    </row>
    <row r="384" spans="4:4">
      <c r="D384" s="239"/>
    </row>
    <row r="385" spans="4:4">
      <c r="D385" s="239"/>
    </row>
    <row r="386" spans="4:4">
      <c r="D386" s="239"/>
    </row>
    <row r="387" spans="4:4">
      <c r="D387" s="239"/>
    </row>
    <row r="388" spans="4:4">
      <c r="D388" s="239"/>
    </row>
    <row r="389" spans="4:4">
      <c r="D389" s="239"/>
    </row>
    <row r="390" spans="4:4">
      <c r="D390" s="239"/>
    </row>
    <row r="391" spans="4:4">
      <c r="D391" s="239"/>
    </row>
    <row r="392" spans="4:4">
      <c r="D392" s="239"/>
    </row>
    <row r="393" spans="4:4">
      <c r="D393" s="239"/>
    </row>
    <row r="394" spans="4:4">
      <c r="D394" s="239"/>
    </row>
    <row r="395" spans="4:4">
      <c r="D395" s="239"/>
    </row>
    <row r="396" spans="4:4">
      <c r="D396" s="239"/>
    </row>
    <row r="397" spans="4:4">
      <c r="D397" s="239"/>
    </row>
    <row r="398" spans="4:4">
      <c r="D398" s="239"/>
    </row>
    <row r="399" spans="4:4">
      <c r="D399" s="239"/>
    </row>
    <row r="400" spans="4:4">
      <c r="D400" s="239"/>
    </row>
    <row r="401" spans="4:4">
      <c r="D401" s="239"/>
    </row>
    <row r="402" spans="4:4">
      <c r="D402" s="239"/>
    </row>
    <row r="403" spans="4:4">
      <c r="D403" s="239"/>
    </row>
    <row r="404" spans="4:4">
      <c r="D404" s="239"/>
    </row>
    <row r="405" spans="4:4">
      <c r="D405" s="239"/>
    </row>
    <row r="406" spans="4:4">
      <c r="D406" s="239"/>
    </row>
    <row r="407" spans="4:4">
      <c r="D407" s="239"/>
    </row>
    <row r="408" spans="4:4">
      <c r="D408" s="239"/>
    </row>
    <row r="409" spans="4:4">
      <c r="D409" s="239"/>
    </row>
    <row r="410" spans="4:4">
      <c r="D410" s="239"/>
    </row>
    <row r="411" spans="4:4">
      <c r="D411" s="239"/>
    </row>
    <row r="412" spans="4:4">
      <c r="D412" s="239"/>
    </row>
    <row r="413" spans="4:4">
      <c r="D413" s="239"/>
    </row>
    <row r="414" spans="4:4">
      <c r="D414" s="239"/>
    </row>
    <row r="415" spans="4:4">
      <c r="D415" s="239"/>
    </row>
    <row r="416" spans="4:4">
      <c r="D416" s="239"/>
    </row>
    <row r="417" spans="4:4">
      <c r="D417" s="239"/>
    </row>
    <row r="418" spans="4:4">
      <c r="D418" s="239"/>
    </row>
    <row r="419" spans="4:4">
      <c r="D419" s="239"/>
    </row>
    <row r="420" spans="4:4">
      <c r="D420" s="239"/>
    </row>
    <row r="421" spans="4:4">
      <c r="D421" s="239"/>
    </row>
    <row r="422" spans="4:4">
      <c r="D422" s="239"/>
    </row>
    <row r="423" spans="4:4">
      <c r="D423" s="239"/>
    </row>
    <row r="424" spans="4:4">
      <c r="D424" s="239"/>
    </row>
    <row r="425" spans="4:4">
      <c r="D425" s="239"/>
    </row>
    <row r="426" spans="4:4">
      <c r="D426" s="239"/>
    </row>
    <row r="427" spans="4:4">
      <c r="D427" s="239"/>
    </row>
    <row r="428" spans="4:4">
      <c r="D428" s="239"/>
    </row>
    <row r="429" spans="4:4">
      <c r="D429" s="239"/>
    </row>
    <row r="430" spans="4:4">
      <c r="D430" s="239"/>
    </row>
    <row r="431" spans="4:4">
      <c r="D431" s="239"/>
    </row>
    <row r="432" spans="4:4">
      <c r="D432" s="239"/>
    </row>
    <row r="433" spans="4:4">
      <c r="D433" s="239"/>
    </row>
    <row r="434" spans="4:4">
      <c r="D434" s="239"/>
    </row>
    <row r="435" spans="4:4">
      <c r="D435" s="239"/>
    </row>
    <row r="436" spans="4:4">
      <c r="D436" s="239"/>
    </row>
    <row r="437" spans="4:4">
      <c r="D437" s="239"/>
    </row>
    <row r="438" spans="4:4">
      <c r="D438" s="239"/>
    </row>
    <row r="439" spans="4:4">
      <c r="D439" s="239"/>
    </row>
    <row r="440" spans="4:4">
      <c r="D440" s="239"/>
    </row>
    <row r="441" spans="4:4">
      <c r="D441" s="239"/>
    </row>
    <row r="442" spans="4:4">
      <c r="D442" s="239"/>
    </row>
    <row r="443" spans="4:4">
      <c r="D443" s="239"/>
    </row>
    <row r="444" spans="4:4">
      <c r="D444" s="239"/>
    </row>
    <row r="445" spans="4:4">
      <c r="D445" s="239"/>
    </row>
    <row r="446" spans="4:4">
      <c r="D446" s="239"/>
    </row>
    <row r="447" spans="4:4">
      <c r="D447" s="239"/>
    </row>
    <row r="448" spans="4:4">
      <c r="D448" s="239"/>
    </row>
    <row r="449" spans="4:4">
      <c r="D449" s="239"/>
    </row>
    <row r="450" spans="4:4">
      <c r="D450" s="239"/>
    </row>
    <row r="451" spans="4:4">
      <c r="D451" s="239"/>
    </row>
    <row r="452" spans="4:4">
      <c r="D452" s="239"/>
    </row>
    <row r="453" spans="4:4">
      <c r="D453" s="239"/>
    </row>
    <row r="454" spans="4:4">
      <c r="D454" s="239"/>
    </row>
    <row r="455" spans="4:4">
      <c r="D455" s="239"/>
    </row>
    <row r="456" spans="4:4">
      <c r="D456" s="239"/>
    </row>
    <row r="457" spans="4:4">
      <c r="D457" s="239"/>
    </row>
    <row r="458" spans="4:4">
      <c r="D458" s="239"/>
    </row>
    <row r="459" spans="4:4">
      <c r="D459" s="239"/>
    </row>
    <row r="460" spans="4:4">
      <c r="D460" s="239"/>
    </row>
    <row r="461" spans="4:4">
      <c r="D461" s="239"/>
    </row>
    <row r="462" spans="4:4">
      <c r="D462" s="239"/>
    </row>
    <row r="463" spans="4:4">
      <c r="D463" s="239"/>
    </row>
    <row r="464" spans="4:4">
      <c r="D464" s="239"/>
    </row>
    <row r="465" spans="4:4">
      <c r="D465" s="239"/>
    </row>
    <row r="466" spans="4:4">
      <c r="D466" s="239"/>
    </row>
    <row r="467" spans="4:4">
      <c r="D467" s="239"/>
    </row>
    <row r="468" spans="4:4">
      <c r="D468" s="239"/>
    </row>
    <row r="469" spans="4:4">
      <c r="D469" s="239"/>
    </row>
    <row r="470" spans="4:4">
      <c r="D470" s="239"/>
    </row>
    <row r="471" spans="4:4">
      <c r="D471" s="239"/>
    </row>
    <row r="472" spans="4:4">
      <c r="D472" s="239"/>
    </row>
    <row r="473" spans="4:4">
      <c r="D473" s="239"/>
    </row>
    <row r="474" spans="4:4">
      <c r="D474" s="239"/>
    </row>
    <row r="475" spans="4:4">
      <c r="D475" s="239"/>
    </row>
    <row r="476" spans="4:4">
      <c r="D476" s="239"/>
    </row>
    <row r="477" spans="4:4">
      <c r="D477" s="239"/>
    </row>
    <row r="478" spans="4:4">
      <c r="D478" s="239"/>
    </row>
    <row r="479" spans="4:4">
      <c r="D479" s="239"/>
    </row>
    <row r="480" spans="4:4">
      <c r="D480" s="239"/>
    </row>
    <row r="481" spans="4:4">
      <c r="D481" s="239"/>
    </row>
    <row r="482" spans="4:4">
      <c r="D482" s="239"/>
    </row>
    <row r="483" spans="4:4">
      <c r="D483" s="239"/>
    </row>
    <row r="484" spans="4:4">
      <c r="D484" s="239"/>
    </row>
    <row r="485" spans="4:4">
      <c r="D485" s="239"/>
    </row>
    <row r="486" spans="4:4">
      <c r="D486" s="239"/>
    </row>
    <row r="487" spans="4:4">
      <c r="D487" s="239"/>
    </row>
    <row r="488" spans="4:4">
      <c r="D488" s="239"/>
    </row>
    <row r="489" spans="4:4">
      <c r="D489" s="239"/>
    </row>
    <row r="490" spans="4:4">
      <c r="D490" s="239"/>
    </row>
    <row r="491" spans="4:4">
      <c r="D491" s="239"/>
    </row>
    <row r="492" spans="4:4">
      <c r="D492" s="239"/>
    </row>
    <row r="493" spans="4:4">
      <c r="D493" s="239"/>
    </row>
    <row r="494" spans="4:4">
      <c r="D494" s="239"/>
    </row>
    <row r="495" spans="4:4">
      <c r="D495" s="239"/>
    </row>
    <row r="496" spans="4:4">
      <c r="D496" s="239"/>
    </row>
    <row r="497" spans="4:4">
      <c r="D497" s="239"/>
    </row>
    <row r="498" spans="4:4">
      <c r="D498" s="239"/>
    </row>
    <row r="499" spans="4:4">
      <c r="D499" s="239"/>
    </row>
    <row r="500" spans="4:4">
      <c r="D500" s="239"/>
    </row>
    <row r="501" spans="4:4">
      <c r="D501" s="239"/>
    </row>
    <row r="502" spans="4:4">
      <c r="D502" s="239"/>
    </row>
    <row r="503" spans="4:4">
      <c r="D503" s="239"/>
    </row>
    <row r="504" spans="4:4">
      <c r="D504" s="239"/>
    </row>
    <row r="505" spans="4:4">
      <c r="D505" s="239"/>
    </row>
    <row r="506" spans="4:4">
      <c r="D506" s="239"/>
    </row>
    <row r="507" spans="4:4">
      <c r="D507" s="239"/>
    </row>
    <row r="508" spans="4:4">
      <c r="D508" s="239"/>
    </row>
    <row r="509" spans="4:4">
      <c r="D509" s="239"/>
    </row>
    <row r="510" spans="4:4">
      <c r="D510" s="239"/>
    </row>
    <row r="511" spans="4:4">
      <c r="D511" s="239"/>
    </row>
    <row r="512" spans="4:4">
      <c r="D512" s="239"/>
    </row>
    <row r="513" spans="4:4">
      <c r="D513" s="239"/>
    </row>
    <row r="514" spans="4:4">
      <c r="D514" s="239"/>
    </row>
    <row r="515" spans="4:4">
      <c r="D515" s="239"/>
    </row>
    <row r="516" spans="4:4">
      <c r="D516" s="239"/>
    </row>
    <row r="517" spans="4:4">
      <c r="D517" s="239"/>
    </row>
    <row r="518" spans="4:4">
      <c r="D518" s="239"/>
    </row>
    <row r="519" spans="4:4">
      <c r="D519" s="239"/>
    </row>
    <row r="520" spans="4:4">
      <c r="D520" s="239"/>
    </row>
    <row r="521" spans="4:4">
      <c r="D521" s="239"/>
    </row>
    <row r="522" spans="4:4">
      <c r="D522" s="239"/>
    </row>
    <row r="523" spans="4:4">
      <c r="D523" s="239"/>
    </row>
    <row r="524" spans="4:4">
      <c r="D524" s="239"/>
    </row>
    <row r="525" spans="4:4">
      <c r="D525" s="239"/>
    </row>
    <row r="526" spans="4:4">
      <c r="D526" s="239"/>
    </row>
    <row r="527" spans="4:4">
      <c r="D527" s="239"/>
    </row>
    <row r="528" spans="4:4">
      <c r="D528" s="239"/>
    </row>
    <row r="529" spans="4:4">
      <c r="D529" s="239"/>
    </row>
    <row r="530" spans="4:4">
      <c r="D530" s="239"/>
    </row>
    <row r="531" spans="4:4">
      <c r="D531" s="239"/>
    </row>
    <row r="532" spans="4:4">
      <c r="D532" s="239"/>
    </row>
    <row r="533" spans="4:4">
      <c r="D533" s="239"/>
    </row>
    <row r="534" spans="4:4">
      <c r="D534" s="239"/>
    </row>
    <row r="535" spans="4:4">
      <c r="D535" s="239"/>
    </row>
    <row r="536" spans="4:4">
      <c r="D536" s="239"/>
    </row>
    <row r="537" spans="4:4">
      <c r="D537" s="239"/>
    </row>
    <row r="538" spans="4:4">
      <c r="D538" s="239"/>
    </row>
    <row r="539" spans="4:4">
      <c r="D539" s="239"/>
    </row>
    <row r="540" spans="4:4">
      <c r="D540" s="239"/>
    </row>
    <row r="541" spans="4:4">
      <c r="D541" s="239"/>
    </row>
    <row r="542" spans="4:4">
      <c r="D542" s="239"/>
    </row>
    <row r="543" spans="4:4">
      <c r="D543" s="239"/>
    </row>
    <row r="544" spans="4:4">
      <c r="D544" s="239"/>
    </row>
    <row r="545" spans="4:4">
      <c r="D545" s="239"/>
    </row>
    <row r="546" spans="4:4">
      <c r="D546" s="239"/>
    </row>
    <row r="547" spans="4:4">
      <c r="D547" s="239"/>
    </row>
    <row r="548" spans="4:4">
      <c r="D548" s="239"/>
    </row>
    <row r="549" spans="4:4">
      <c r="D549" s="239"/>
    </row>
    <row r="550" spans="4:4">
      <c r="D550" s="239"/>
    </row>
    <row r="551" spans="4:4">
      <c r="D551" s="239"/>
    </row>
    <row r="552" spans="4:4">
      <c r="D552" s="239"/>
    </row>
    <row r="553" spans="4:4">
      <c r="D553" s="239"/>
    </row>
    <row r="554" spans="4:4">
      <c r="D554" s="239"/>
    </row>
    <row r="555" spans="4:4">
      <c r="D555" s="239"/>
    </row>
    <row r="556" spans="4:4">
      <c r="D556" s="239"/>
    </row>
    <row r="557" spans="4:4">
      <c r="D557" s="239"/>
    </row>
    <row r="558" spans="4:4">
      <c r="D558" s="239"/>
    </row>
    <row r="559" spans="4:4">
      <c r="D559" s="239"/>
    </row>
    <row r="560" spans="4:4">
      <c r="D560" s="239"/>
    </row>
    <row r="561" spans="4:4">
      <c r="D561" s="239"/>
    </row>
    <row r="562" spans="4:4">
      <c r="D562" s="239"/>
    </row>
    <row r="563" spans="4:4">
      <c r="D563" s="239"/>
    </row>
    <row r="564" spans="4:4">
      <c r="D564" s="239"/>
    </row>
    <row r="565" spans="4:4">
      <c r="D565" s="239"/>
    </row>
    <row r="566" spans="4:4">
      <c r="D566" s="239"/>
    </row>
    <row r="567" spans="4:4">
      <c r="D567" s="239"/>
    </row>
    <row r="568" spans="4:4">
      <c r="D568" s="239"/>
    </row>
    <row r="569" spans="4:4">
      <c r="D569" s="239"/>
    </row>
    <row r="570" spans="4:4">
      <c r="D570" s="239"/>
    </row>
    <row r="571" spans="4:4">
      <c r="D571" s="239"/>
    </row>
    <row r="572" spans="4:4">
      <c r="D572" s="239"/>
    </row>
    <row r="573" spans="4:4">
      <c r="D573" s="239"/>
    </row>
    <row r="574" spans="4:4">
      <c r="D574" s="239"/>
    </row>
    <row r="575" spans="4:4">
      <c r="D575" s="239"/>
    </row>
    <row r="576" spans="4:4">
      <c r="D576" s="239"/>
    </row>
    <row r="577" spans="4:4">
      <c r="D577" s="239"/>
    </row>
    <row r="578" spans="4:4">
      <c r="D578" s="239"/>
    </row>
    <row r="579" spans="4:4">
      <c r="D579" s="239"/>
    </row>
    <row r="580" spans="4:4">
      <c r="D580" s="239"/>
    </row>
    <row r="581" spans="4:4">
      <c r="D581" s="239"/>
    </row>
    <row r="582" spans="4:4">
      <c r="D582" s="239"/>
    </row>
    <row r="583" spans="4:4">
      <c r="D583" s="239"/>
    </row>
    <row r="584" spans="4:4">
      <c r="D584" s="239"/>
    </row>
    <row r="585" spans="4:4">
      <c r="D585" s="239"/>
    </row>
    <row r="586" spans="4:4">
      <c r="D586" s="239"/>
    </row>
    <row r="587" spans="4:4">
      <c r="D587" s="239"/>
    </row>
    <row r="588" spans="4:4">
      <c r="D588" s="239"/>
    </row>
    <row r="589" spans="4:4">
      <c r="D589" s="239"/>
    </row>
    <row r="590" spans="4:4">
      <c r="D590" s="239"/>
    </row>
    <row r="591" spans="4:4">
      <c r="D591" s="239"/>
    </row>
    <row r="592" spans="4:4">
      <c r="D592" s="239"/>
    </row>
    <row r="593" spans="4:4">
      <c r="D593" s="239"/>
    </row>
    <row r="594" spans="4:4">
      <c r="D594" s="239"/>
    </row>
    <row r="595" spans="4:4">
      <c r="D595" s="239"/>
    </row>
    <row r="596" spans="4:4">
      <c r="D596" s="239"/>
    </row>
    <row r="597" spans="4:4">
      <c r="D597" s="239"/>
    </row>
    <row r="598" spans="4:4">
      <c r="D598" s="239"/>
    </row>
    <row r="599" spans="4:4">
      <c r="D599" s="239"/>
    </row>
    <row r="600" spans="4:4">
      <c r="D600" s="239"/>
    </row>
    <row r="601" spans="4:4">
      <c r="D601" s="239"/>
    </row>
    <row r="602" spans="4:4">
      <c r="D602" s="239"/>
    </row>
    <row r="603" spans="4:4">
      <c r="D603" s="239"/>
    </row>
    <row r="604" spans="4:4">
      <c r="D604" s="239"/>
    </row>
    <row r="605" spans="4:4">
      <c r="D605" s="239"/>
    </row>
    <row r="606" spans="4:4">
      <c r="D606" s="239"/>
    </row>
    <row r="607" spans="4:4">
      <c r="D607" s="239"/>
    </row>
    <row r="608" spans="4:4">
      <c r="D608" s="239"/>
    </row>
    <row r="609" spans="4:4">
      <c r="D609" s="239"/>
    </row>
    <row r="610" spans="4:4">
      <c r="D610" s="239"/>
    </row>
    <row r="611" spans="4:4">
      <c r="D611" s="239"/>
    </row>
    <row r="612" spans="4:4">
      <c r="D612" s="239"/>
    </row>
    <row r="613" spans="4:4">
      <c r="D613" s="239"/>
    </row>
    <row r="614" spans="4:4">
      <c r="D614" s="239"/>
    </row>
    <row r="615" spans="4:4">
      <c r="D615" s="239"/>
    </row>
    <row r="616" spans="4:4">
      <c r="D616" s="239"/>
    </row>
    <row r="617" spans="4:4">
      <c r="D617" s="239"/>
    </row>
    <row r="618" spans="4:4">
      <c r="D618" s="239"/>
    </row>
    <row r="619" spans="4:4">
      <c r="D619" s="239"/>
    </row>
    <row r="620" spans="4:4">
      <c r="D620" s="239"/>
    </row>
    <row r="621" spans="4:4">
      <c r="D621" s="239"/>
    </row>
    <row r="622" spans="4:4">
      <c r="D622" s="239"/>
    </row>
    <row r="623" spans="4:4">
      <c r="D623" s="239"/>
    </row>
    <row r="624" spans="4:4">
      <c r="D624" s="239"/>
    </row>
    <row r="625" spans="4:4">
      <c r="D625" s="239"/>
    </row>
    <row r="626" spans="4:4">
      <c r="D626" s="239"/>
    </row>
    <row r="627" spans="4:4">
      <c r="D627" s="239"/>
    </row>
    <row r="628" spans="4:4">
      <c r="D628" s="239"/>
    </row>
    <row r="629" spans="4:4">
      <c r="D629" s="239"/>
    </row>
    <row r="630" spans="4:4">
      <c r="D630" s="239"/>
    </row>
    <row r="631" spans="4:4">
      <c r="D631" s="239"/>
    </row>
    <row r="632" spans="4:4">
      <c r="D632" s="239"/>
    </row>
    <row r="633" spans="4:4">
      <c r="D633" s="239"/>
    </row>
    <row r="634" spans="4:4">
      <c r="D634" s="239"/>
    </row>
    <row r="635" spans="4:4">
      <c r="D635" s="239"/>
    </row>
    <row r="636" spans="4:4">
      <c r="D636" s="239"/>
    </row>
    <row r="637" spans="4:4">
      <c r="D637" s="239"/>
    </row>
    <row r="638" spans="4:4">
      <c r="D638" s="239"/>
    </row>
    <row r="639" spans="4:4">
      <c r="D639" s="239"/>
    </row>
    <row r="640" spans="4:4">
      <c r="D640" s="239"/>
    </row>
    <row r="641" spans="4:4">
      <c r="D641" s="239"/>
    </row>
    <row r="642" spans="4:4">
      <c r="D642" s="239"/>
    </row>
    <row r="643" spans="4:4">
      <c r="D643" s="239"/>
    </row>
    <row r="644" spans="4:4">
      <c r="D644" s="239"/>
    </row>
    <row r="645" spans="4:4">
      <c r="D645" s="239"/>
    </row>
    <row r="646" spans="4:4">
      <c r="D646" s="239"/>
    </row>
    <row r="647" spans="4:4">
      <c r="D647" s="239"/>
    </row>
    <row r="648" spans="4:4">
      <c r="D648" s="239"/>
    </row>
    <row r="649" spans="4:4">
      <c r="D649" s="239"/>
    </row>
    <row r="650" spans="4:4">
      <c r="D650" s="239"/>
    </row>
    <row r="651" spans="4:4">
      <c r="D651" s="239"/>
    </row>
    <row r="652" spans="4:4">
      <c r="D652" s="239"/>
    </row>
    <row r="653" spans="4:4">
      <c r="D653" s="239"/>
    </row>
    <row r="654" spans="4:4">
      <c r="D654" s="239"/>
    </row>
    <row r="655" spans="4:4">
      <c r="D655" s="239"/>
    </row>
    <row r="656" spans="4:4">
      <c r="D656" s="239"/>
    </row>
    <row r="657" spans="4:4">
      <c r="D657" s="239"/>
    </row>
    <row r="658" spans="4:4">
      <c r="D658" s="239"/>
    </row>
    <row r="659" spans="4:4">
      <c r="D659" s="239"/>
    </row>
    <row r="660" spans="4:4">
      <c r="D660" s="239"/>
    </row>
    <row r="661" spans="4:4">
      <c r="D661" s="239"/>
    </row>
    <row r="662" spans="4:4">
      <c r="D662" s="239"/>
    </row>
    <row r="663" spans="4:4">
      <c r="D663" s="239"/>
    </row>
    <row r="664" spans="4:4">
      <c r="D664" s="239"/>
    </row>
    <row r="665" spans="4:4">
      <c r="D665" s="239"/>
    </row>
    <row r="666" spans="4:4">
      <c r="D666" s="239"/>
    </row>
    <row r="667" spans="4:4">
      <c r="D667" s="239"/>
    </row>
    <row r="668" spans="4:4">
      <c r="D668" s="239"/>
    </row>
    <row r="669" spans="4:4">
      <c r="D669" s="239"/>
    </row>
    <row r="670" spans="4:4">
      <c r="D670" s="239"/>
    </row>
    <row r="671" spans="4:4">
      <c r="D671" s="239"/>
    </row>
    <row r="672" spans="4:4">
      <c r="D672" s="239"/>
    </row>
    <row r="673" spans="4:4">
      <c r="D673" s="239"/>
    </row>
    <row r="674" spans="4:4">
      <c r="D674" s="239"/>
    </row>
    <row r="675" spans="4:4">
      <c r="D675" s="239"/>
    </row>
    <row r="676" spans="4:4">
      <c r="D676" s="239"/>
    </row>
    <row r="677" spans="4:4">
      <c r="D677" s="239"/>
    </row>
    <row r="678" spans="4:4">
      <c r="D678" s="239"/>
    </row>
    <row r="679" spans="4:4">
      <c r="D679" s="239"/>
    </row>
    <row r="680" spans="4:4">
      <c r="D680" s="239"/>
    </row>
    <row r="681" spans="4:4">
      <c r="D681" s="239"/>
    </row>
    <row r="682" spans="4:4">
      <c r="D682" s="239"/>
    </row>
    <row r="683" spans="4:4">
      <c r="D683" s="239"/>
    </row>
    <row r="684" spans="4:4">
      <c r="D684" s="239"/>
    </row>
    <row r="685" spans="4:4">
      <c r="D685" s="239"/>
    </row>
    <row r="686" spans="4:4">
      <c r="D686" s="239"/>
    </row>
    <row r="687" spans="4:4">
      <c r="D687" s="239"/>
    </row>
    <row r="688" spans="4:4">
      <c r="D688" s="239"/>
    </row>
    <row r="689" spans="4:4">
      <c r="D689" s="239"/>
    </row>
    <row r="690" spans="4:4">
      <c r="D690" s="239"/>
    </row>
    <row r="691" spans="4:4">
      <c r="D691" s="239"/>
    </row>
    <row r="692" spans="4:4">
      <c r="D692" s="239"/>
    </row>
    <row r="693" spans="4:4">
      <c r="D693" s="239"/>
    </row>
    <row r="694" spans="4:4">
      <c r="D694" s="239"/>
    </row>
    <row r="695" spans="4:4">
      <c r="D695" s="239"/>
    </row>
    <row r="696" spans="4:4">
      <c r="D696" s="239"/>
    </row>
    <row r="697" spans="4:4">
      <c r="D697" s="239"/>
    </row>
    <row r="698" spans="4:4">
      <c r="D698" s="239"/>
    </row>
    <row r="699" spans="4:4">
      <c r="D699" s="239"/>
    </row>
    <row r="700" spans="4:4">
      <c r="D700" s="239"/>
    </row>
    <row r="701" spans="4:4">
      <c r="D701" s="239"/>
    </row>
    <row r="702" spans="4:4">
      <c r="D702" s="239"/>
    </row>
    <row r="703" spans="4:4">
      <c r="D703" s="239"/>
    </row>
    <row r="704" spans="4:4">
      <c r="D704" s="239"/>
    </row>
    <row r="705" spans="4:4">
      <c r="D705" s="239"/>
    </row>
    <row r="706" spans="4:4">
      <c r="D706" s="239"/>
    </row>
    <row r="707" spans="4:4">
      <c r="D707" s="239"/>
    </row>
    <row r="708" spans="4:4">
      <c r="D708" s="239"/>
    </row>
    <row r="709" spans="4:4">
      <c r="D709" s="239"/>
    </row>
    <row r="710" spans="4:4">
      <c r="D710" s="239"/>
    </row>
    <row r="711" spans="4:4">
      <c r="D711" s="239"/>
    </row>
    <row r="712" spans="4:4">
      <c r="D712" s="239"/>
    </row>
    <row r="713" spans="4:4">
      <c r="D713" s="239"/>
    </row>
    <row r="714" spans="4:4">
      <c r="D714" s="239"/>
    </row>
    <row r="715" spans="4:4">
      <c r="D715" s="239"/>
    </row>
    <row r="716" spans="4:4">
      <c r="D716" s="239"/>
    </row>
    <row r="717" spans="4:4">
      <c r="D717" s="239"/>
    </row>
    <row r="718" spans="4:4">
      <c r="D718" s="239"/>
    </row>
    <row r="719" spans="4:4">
      <c r="D719" s="239"/>
    </row>
    <row r="720" spans="4:4">
      <c r="D720" s="239"/>
    </row>
    <row r="721" spans="4:4">
      <c r="D721" s="239"/>
    </row>
    <row r="722" spans="4:4">
      <c r="D722" s="239"/>
    </row>
    <row r="723" spans="4:4">
      <c r="D723" s="239"/>
    </row>
    <row r="724" spans="4:4">
      <c r="D724" s="239"/>
    </row>
    <row r="725" spans="4:4">
      <c r="D725" s="239"/>
    </row>
    <row r="726" spans="4:4">
      <c r="D726" s="239"/>
    </row>
    <row r="727" spans="4:4">
      <c r="D727" s="239"/>
    </row>
    <row r="728" spans="4:4">
      <c r="D728" s="239"/>
    </row>
    <row r="729" spans="4:4">
      <c r="D729" s="239"/>
    </row>
    <row r="730" spans="4:4">
      <c r="D730" s="239"/>
    </row>
    <row r="731" spans="4:4">
      <c r="D731" s="239"/>
    </row>
    <row r="732" spans="4:4">
      <c r="D732" s="239"/>
    </row>
    <row r="733" spans="4:4">
      <c r="D733" s="239"/>
    </row>
    <row r="734" spans="4:4">
      <c r="D734" s="239"/>
    </row>
    <row r="735" spans="4:4">
      <c r="D735" s="239"/>
    </row>
    <row r="736" spans="4:4">
      <c r="D736" s="239"/>
    </row>
    <row r="737" spans="4:4">
      <c r="D737" s="239"/>
    </row>
    <row r="738" spans="4:4">
      <c r="D738" s="239"/>
    </row>
    <row r="739" spans="4:4">
      <c r="D739" s="239"/>
    </row>
    <row r="740" spans="4:4">
      <c r="D740" s="239"/>
    </row>
    <row r="741" spans="4:4">
      <c r="D741" s="239"/>
    </row>
    <row r="742" spans="4:4">
      <c r="D742" s="239"/>
    </row>
    <row r="743" spans="4:4">
      <c r="D743" s="239"/>
    </row>
    <row r="744" spans="4:4">
      <c r="D744" s="239"/>
    </row>
    <row r="745" spans="4:4">
      <c r="D745" s="239"/>
    </row>
    <row r="746" spans="4:4">
      <c r="D746" s="239"/>
    </row>
    <row r="747" spans="4:4">
      <c r="D747" s="239"/>
    </row>
    <row r="748" spans="4:4">
      <c r="D748" s="239"/>
    </row>
    <row r="749" spans="4:4">
      <c r="D749" s="239"/>
    </row>
    <row r="750" spans="4:4">
      <c r="D750" s="239"/>
    </row>
    <row r="751" spans="4:4">
      <c r="D751" s="239"/>
    </row>
    <row r="752" spans="4:4">
      <c r="D752" s="239"/>
    </row>
    <row r="753" spans="4:4">
      <c r="D753" s="239"/>
    </row>
    <row r="754" spans="4:4">
      <c r="D754" s="239"/>
    </row>
    <row r="755" spans="4:4">
      <c r="D755" s="239"/>
    </row>
    <row r="756" spans="4:4">
      <c r="D756" s="239"/>
    </row>
    <row r="757" spans="4:4">
      <c r="D757" s="239"/>
    </row>
    <row r="758" spans="4:4">
      <c r="D758" s="239"/>
    </row>
    <row r="759" spans="4:4">
      <c r="D759" s="239"/>
    </row>
    <row r="760" spans="4:4">
      <c r="D760" s="239"/>
    </row>
    <row r="761" spans="4:4">
      <c r="D761" s="239"/>
    </row>
    <row r="762" spans="4:4">
      <c r="D762" s="239"/>
    </row>
    <row r="763" spans="4:4">
      <c r="D763" s="239"/>
    </row>
    <row r="764" spans="4:4">
      <c r="D764" s="239"/>
    </row>
    <row r="765" spans="4:4">
      <c r="D765" s="239"/>
    </row>
    <row r="766" spans="4:4">
      <c r="D766" s="239"/>
    </row>
    <row r="767" spans="4:4">
      <c r="D767" s="239"/>
    </row>
    <row r="768" spans="4:4">
      <c r="D768" s="239"/>
    </row>
    <row r="769" spans="4:4">
      <c r="D769" s="239"/>
    </row>
    <row r="770" spans="4:4">
      <c r="D770" s="239"/>
    </row>
    <row r="771" spans="4:4">
      <c r="D771" s="239"/>
    </row>
    <row r="772" spans="4:4">
      <c r="D772" s="239"/>
    </row>
    <row r="773" spans="4:4">
      <c r="D773" s="239"/>
    </row>
    <row r="774" spans="4:4">
      <c r="D774" s="239"/>
    </row>
    <row r="775" spans="4:4">
      <c r="D775" s="239"/>
    </row>
    <row r="776" spans="4:4">
      <c r="D776" s="239"/>
    </row>
    <row r="777" spans="4:4">
      <c r="D777" s="239"/>
    </row>
    <row r="778" spans="4:4">
      <c r="D778" s="239"/>
    </row>
    <row r="779" spans="4:4">
      <c r="D779" s="239"/>
    </row>
    <row r="780" spans="4:4">
      <c r="D780" s="239"/>
    </row>
    <row r="781" spans="4:4">
      <c r="D781" s="239"/>
    </row>
    <row r="782" spans="4:4">
      <c r="D782" s="239"/>
    </row>
    <row r="783" spans="4:4">
      <c r="D783" s="239"/>
    </row>
    <row r="784" spans="4:4">
      <c r="D784" s="239"/>
    </row>
    <row r="785" spans="4:4">
      <c r="D785" s="239"/>
    </row>
    <row r="786" spans="4:4">
      <c r="D786" s="239"/>
    </row>
    <row r="787" spans="4:4">
      <c r="D787" s="239"/>
    </row>
    <row r="788" spans="4:4">
      <c r="D788" s="239"/>
    </row>
    <row r="789" spans="4:4">
      <c r="D789" s="239"/>
    </row>
    <row r="790" spans="4:4">
      <c r="D790" s="239"/>
    </row>
    <row r="791" spans="4:4">
      <c r="D791" s="239"/>
    </row>
    <row r="792" spans="4:4">
      <c r="D792" s="239"/>
    </row>
    <row r="793" spans="4:4">
      <c r="D793" s="239"/>
    </row>
    <row r="794" spans="4:4">
      <c r="D794" s="239"/>
    </row>
    <row r="795" spans="4:4">
      <c r="D795" s="239"/>
    </row>
    <row r="796" spans="4:4">
      <c r="D796" s="239"/>
    </row>
    <row r="797" spans="4:4">
      <c r="D797" s="239"/>
    </row>
    <row r="798" spans="4:4">
      <c r="D798" s="239"/>
    </row>
    <row r="799" spans="4:4">
      <c r="D799" s="239"/>
    </row>
    <row r="800" spans="4:4">
      <c r="D800" s="239"/>
    </row>
    <row r="801" spans="4:4">
      <c r="D801" s="239"/>
    </row>
    <row r="802" spans="4:4">
      <c r="D802" s="239"/>
    </row>
    <row r="803" spans="4:4">
      <c r="D803" s="239"/>
    </row>
    <row r="804" spans="4:4">
      <c r="D804" s="239"/>
    </row>
    <row r="805" spans="4:4">
      <c r="D805" s="239"/>
    </row>
    <row r="806" spans="4:4">
      <c r="D806" s="239"/>
    </row>
    <row r="807" spans="4:4">
      <c r="D807" s="239"/>
    </row>
    <row r="808" spans="4:4">
      <c r="D808" s="239"/>
    </row>
    <row r="809" spans="4:4">
      <c r="D809" s="239"/>
    </row>
    <row r="810" spans="4:4">
      <c r="D810" s="239"/>
    </row>
    <row r="811" spans="4:4">
      <c r="D811" s="239"/>
    </row>
    <row r="812" spans="4:4">
      <c r="D812" s="239"/>
    </row>
    <row r="813" spans="4:4">
      <c r="D813" s="239"/>
    </row>
    <row r="814" spans="4:4">
      <c r="D814" s="239"/>
    </row>
    <row r="815" spans="4:4">
      <c r="D815" s="239"/>
    </row>
    <row r="816" spans="4:4">
      <c r="D816" s="239"/>
    </row>
    <row r="817" spans="4:4">
      <c r="D817" s="239"/>
    </row>
    <row r="818" spans="4:4">
      <c r="D818" s="239"/>
    </row>
    <row r="819" spans="4:4">
      <c r="D819" s="239"/>
    </row>
    <row r="820" spans="4:4">
      <c r="D820" s="239"/>
    </row>
    <row r="821" spans="4:4">
      <c r="D821" s="239"/>
    </row>
    <row r="822" spans="4:4">
      <c r="D822" s="239"/>
    </row>
    <row r="823" spans="4:4">
      <c r="D823" s="239"/>
    </row>
    <row r="824" spans="4:4">
      <c r="D824" s="239"/>
    </row>
    <row r="825" spans="4:4">
      <c r="D825" s="239"/>
    </row>
    <row r="826" spans="4:4">
      <c r="D826" s="239"/>
    </row>
    <row r="827" spans="4:4">
      <c r="D827" s="239"/>
    </row>
    <row r="828" spans="4:4">
      <c r="D828" s="239"/>
    </row>
    <row r="829" spans="4:4">
      <c r="D829" s="239"/>
    </row>
    <row r="830" spans="4:4">
      <c r="D830" s="239"/>
    </row>
    <row r="831" spans="4:4">
      <c r="D831" s="239"/>
    </row>
    <row r="832" spans="4:4">
      <c r="D832" s="239"/>
    </row>
    <row r="833" spans="4:4">
      <c r="D833" s="239"/>
    </row>
    <row r="834" spans="4:4">
      <c r="D834" s="239"/>
    </row>
    <row r="835" spans="4:4">
      <c r="D835" s="239"/>
    </row>
    <row r="836" spans="4:4">
      <c r="D836" s="239"/>
    </row>
    <row r="837" spans="4:4">
      <c r="D837" s="239"/>
    </row>
    <row r="838" spans="4:4">
      <c r="D838" s="239"/>
    </row>
    <row r="839" spans="4:4">
      <c r="D839" s="239"/>
    </row>
    <row r="840" spans="4:4">
      <c r="D840" s="239"/>
    </row>
    <row r="841" spans="4:4">
      <c r="D841" s="239"/>
    </row>
    <row r="842" spans="4:4">
      <c r="D842" s="239"/>
    </row>
    <row r="843" spans="4:4">
      <c r="D843" s="239"/>
    </row>
    <row r="844" spans="4:4">
      <c r="D844" s="239"/>
    </row>
    <row r="845" spans="4:4">
      <c r="D845" s="239"/>
    </row>
    <row r="846" spans="4:4">
      <c r="D846" s="239"/>
    </row>
    <row r="847" spans="4:4">
      <c r="D847" s="239"/>
    </row>
    <row r="848" spans="4:4">
      <c r="D848" s="239"/>
    </row>
    <row r="849" spans="4:4">
      <c r="D849" s="239"/>
    </row>
    <row r="850" spans="4:4">
      <c r="D850" s="239"/>
    </row>
    <row r="851" spans="4:4">
      <c r="D851" s="239"/>
    </row>
    <row r="852" spans="4:4">
      <c r="D852" s="239"/>
    </row>
    <row r="853" spans="4:4">
      <c r="D853" s="239"/>
    </row>
    <row r="854" spans="4:4">
      <c r="D854" s="239"/>
    </row>
    <row r="855" spans="4:4">
      <c r="D855" s="239"/>
    </row>
    <row r="856" spans="4:4">
      <c r="D856" s="239"/>
    </row>
    <row r="857" spans="4:4">
      <c r="D857" s="239"/>
    </row>
    <row r="858" spans="4:4">
      <c r="D858" s="239"/>
    </row>
    <row r="859" spans="4:4">
      <c r="D859" s="239"/>
    </row>
    <row r="860" spans="4:4">
      <c r="D860" s="239"/>
    </row>
    <row r="861" spans="4:4">
      <c r="D861" s="239"/>
    </row>
    <row r="862" spans="4:4">
      <c r="D862" s="239"/>
    </row>
    <row r="863" spans="4:4">
      <c r="D863" s="239"/>
    </row>
    <row r="864" spans="4:4">
      <c r="D864" s="239"/>
    </row>
    <row r="865" spans="4:4">
      <c r="D865" s="239"/>
    </row>
    <row r="866" spans="4:4">
      <c r="D866" s="239"/>
    </row>
    <row r="867" spans="4:4">
      <c r="D867" s="239"/>
    </row>
    <row r="868" spans="4:4">
      <c r="D868" s="239"/>
    </row>
    <row r="869" spans="4:4">
      <c r="D869" s="239"/>
    </row>
    <row r="870" spans="4:4">
      <c r="D870" s="239"/>
    </row>
    <row r="871" spans="4:4">
      <c r="D871" s="239"/>
    </row>
    <row r="872" spans="4:4">
      <c r="D872" s="239"/>
    </row>
    <row r="873" spans="4:4">
      <c r="D873" s="239"/>
    </row>
    <row r="874" spans="4:4">
      <c r="D874" s="239"/>
    </row>
    <row r="875" spans="4:4">
      <c r="D875" s="239"/>
    </row>
    <row r="876" spans="4:4">
      <c r="D876" s="239"/>
    </row>
    <row r="877" spans="4:4">
      <c r="D877" s="239"/>
    </row>
    <row r="878" spans="4:4">
      <c r="D878" s="239"/>
    </row>
    <row r="879" spans="4:4">
      <c r="D879" s="239"/>
    </row>
    <row r="880" spans="4:4">
      <c r="D880" s="239"/>
    </row>
    <row r="881" spans="4:4">
      <c r="D881" s="239"/>
    </row>
    <row r="882" spans="4:4">
      <c r="D882" s="239"/>
    </row>
    <row r="883" spans="4:4">
      <c r="D883" s="239"/>
    </row>
    <row r="884" spans="4:4">
      <c r="D884" s="239"/>
    </row>
    <row r="885" spans="4:4">
      <c r="D885" s="239"/>
    </row>
    <row r="886" spans="4:4">
      <c r="D886" s="239"/>
    </row>
    <row r="887" spans="4:4">
      <c r="D887" s="239"/>
    </row>
    <row r="888" spans="4:4">
      <c r="D888" s="239"/>
    </row>
    <row r="889" spans="4:4">
      <c r="D889" s="239"/>
    </row>
    <row r="890" spans="4:4">
      <c r="D890" s="239"/>
    </row>
    <row r="891" spans="4:4">
      <c r="D891" s="239"/>
    </row>
    <row r="892" spans="4:4">
      <c r="D892" s="239"/>
    </row>
    <row r="893" spans="4:4">
      <c r="D893" s="239"/>
    </row>
    <row r="894" spans="4:4">
      <c r="D894" s="239"/>
    </row>
    <row r="895" spans="4:4">
      <c r="D895" s="239"/>
    </row>
    <row r="896" spans="4:4">
      <c r="D896" s="239"/>
    </row>
    <row r="897" spans="4:4">
      <c r="D897" s="239"/>
    </row>
    <row r="898" spans="4:4">
      <c r="D898" s="239"/>
    </row>
    <row r="899" spans="4:4">
      <c r="D899" s="239"/>
    </row>
    <row r="900" spans="4:4">
      <c r="D900" s="239"/>
    </row>
    <row r="901" spans="4:4">
      <c r="D901" s="239"/>
    </row>
    <row r="902" spans="4:4">
      <c r="D902" s="239"/>
    </row>
    <row r="903" spans="4:4">
      <c r="D903" s="239"/>
    </row>
    <row r="904" spans="4:4">
      <c r="D904" s="239"/>
    </row>
    <row r="905" spans="4:4">
      <c r="D905" s="239"/>
    </row>
    <row r="906" spans="4:4">
      <c r="D906" s="239"/>
    </row>
    <row r="907" spans="4:4">
      <c r="D907" s="239"/>
    </row>
    <row r="908" spans="4:4">
      <c r="D908" s="239"/>
    </row>
    <row r="909" spans="4:4">
      <c r="D909" s="239"/>
    </row>
    <row r="910" spans="4:4">
      <c r="D910" s="239"/>
    </row>
    <row r="911" spans="4:4">
      <c r="D911" s="239"/>
    </row>
    <row r="912" spans="4:4">
      <c r="D912" s="239"/>
    </row>
    <row r="913" spans="4:4">
      <c r="D913" s="239"/>
    </row>
    <row r="914" spans="4:4">
      <c r="D914" s="239"/>
    </row>
    <row r="915" spans="4:4">
      <c r="D915" s="239"/>
    </row>
    <row r="916" spans="4:4">
      <c r="D916" s="239"/>
    </row>
    <row r="917" spans="4:4">
      <c r="D917" s="239"/>
    </row>
    <row r="918" spans="4:4">
      <c r="D918" s="239"/>
    </row>
    <row r="919" spans="4:4">
      <c r="D919" s="239"/>
    </row>
    <row r="920" spans="4:4">
      <c r="D920" s="239"/>
    </row>
    <row r="921" spans="4:4">
      <c r="D921" s="239"/>
    </row>
    <row r="922" spans="4:4">
      <c r="D922" s="239"/>
    </row>
    <row r="923" spans="4:4">
      <c r="D923" s="239"/>
    </row>
    <row r="924" spans="4:4">
      <c r="D924" s="239"/>
    </row>
    <row r="925" spans="4:4">
      <c r="D925" s="239"/>
    </row>
    <row r="926" spans="4:4">
      <c r="D926" s="239"/>
    </row>
    <row r="927" spans="4:4">
      <c r="D927" s="239"/>
    </row>
    <row r="928" spans="4:4">
      <c r="D928" s="239"/>
    </row>
    <row r="929" spans="4:4">
      <c r="D929" s="239"/>
    </row>
    <row r="930" spans="4:4">
      <c r="D930" s="239"/>
    </row>
    <row r="931" spans="4:4">
      <c r="D931" s="239"/>
    </row>
    <row r="932" spans="4:4">
      <c r="D932" s="239"/>
    </row>
    <row r="933" spans="4:4">
      <c r="D933" s="239"/>
    </row>
    <row r="934" spans="4:4">
      <c r="D934" s="239"/>
    </row>
    <row r="935" spans="4:4">
      <c r="D935" s="239"/>
    </row>
    <row r="936" spans="4:4">
      <c r="D936" s="239"/>
    </row>
    <row r="937" spans="4:4">
      <c r="D937" s="239"/>
    </row>
    <row r="938" spans="4:4">
      <c r="D938" s="239"/>
    </row>
    <row r="939" spans="4:4">
      <c r="D939" s="239"/>
    </row>
    <row r="940" spans="4:4">
      <c r="D940" s="239"/>
    </row>
    <row r="941" spans="4:4">
      <c r="D941" s="239"/>
    </row>
    <row r="942" spans="4:4">
      <c r="D942" s="239"/>
    </row>
    <row r="943" spans="4:4">
      <c r="D943" s="239"/>
    </row>
    <row r="944" spans="4:4">
      <c r="D944" s="239"/>
    </row>
    <row r="945" spans="4:4">
      <c r="D945" s="239"/>
    </row>
    <row r="946" spans="4:4">
      <c r="D946" s="239"/>
    </row>
    <row r="947" spans="4:4">
      <c r="D947" s="239"/>
    </row>
    <row r="948" spans="4:4">
      <c r="D948" s="239"/>
    </row>
    <row r="949" spans="4:4">
      <c r="D949" s="239"/>
    </row>
    <row r="950" spans="4:4">
      <c r="D950" s="239"/>
    </row>
    <row r="951" spans="4:4">
      <c r="D951" s="239"/>
    </row>
    <row r="952" spans="4:4">
      <c r="D952" s="239"/>
    </row>
    <row r="953" spans="4:4">
      <c r="D953" s="239"/>
    </row>
    <row r="954" spans="4:4">
      <c r="D954" s="239"/>
    </row>
    <row r="955" spans="4:4">
      <c r="D955" s="239"/>
    </row>
    <row r="956" spans="4:4">
      <c r="D956" s="239"/>
    </row>
    <row r="957" spans="4:4">
      <c r="D957" s="239"/>
    </row>
    <row r="958" spans="4:4">
      <c r="D958" s="239"/>
    </row>
    <row r="959" spans="4:4">
      <c r="D959" s="239"/>
    </row>
    <row r="960" spans="4:4">
      <c r="D960" s="239"/>
    </row>
    <row r="961" spans="4:4">
      <c r="D961" s="239"/>
    </row>
    <row r="962" spans="4:4">
      <c r="D962" s="239"/>
    </row>
    <row r="963" spans="4:4">
      <c r="D963" s="239"/>
    </row>
    <row r="964" spans="4:4">
      <c r="D964" s="239"/>
    </row>
    <row r="965" spans="4:4">
      <c r="D965" s="239"/>
    </row>
    <row r="966" spans="4:4">
      <c r="D966" s="239"/>
    </row>
    <row r="967" spans="4:4">
      <c r="D967" s="239"/>
    </row>
    <row r="968" spans="4:4">
      <c r="D968" s="239"/>
    </row>
    <row r="969" spans="4:4">
      <c r="D969" s="239"/>
    </row>
    <row r="970" spans="4:4">
      <c r="D970" s="239"/>
    </row>
    <row r="971" spans="4:4">
      <c r="D971" s="239"/>
    </row>
    <row r="972" spans="4:4">
      <c r="D972" s="239"/>
    </row>
    <row r="973" spans="4:4">
      <c r="D973" s="239"/>
    </row>
    <row r="974" spans="4:4">
      <c r="D974" s="239"/>
    </row>
    <row r="975" spans="4:4">
      <c r="D975" s="239"/>
    </row>
    <row r="976" spans="4:4">
      <c r="D976" s="239"/>
    </row>
    <row r="977" spans="4:4">
      <c r="D977" s="239"/>
    </row>
    <row r="978" spans="4:4">
      <c r="D978" s="239"/>
    </row>
    <row r="979" spans="4:4">
      <c r="D979" s="239"/>
    </row>
    <row r="980" spans="4:4">
      <c r="D980" s="239"/>
    </row>
    <row r="981" spans="4:4">
      <c r="D981" s="239"/>
    </row>
    <row r="982" spans="4:4">
      <c r="D982" s="239"/>
    </row>
    <row r="983" spans="4:4">
      <c r="D983" s="239"/>
    </row>
    <row r="984" spans="4:4">
      <c r="D984" s="239"/>
    </row>
    <row r="985" spans="4:4">
      <c r="D985" s="239"/>
    </row>
    <row r="986" spans="4:4">
      <c r="D986" s="239"/>
    </row>
    <row r="987" spans="4:4">
      <c r="D987" s="239"/>
    </row>
    <row r="988" spans="4:4">
      <c r="D988" s="239"/>
    </row>
    <row r="989" spans="4:4">
      <c r="D989" s="239"/>
    </row>
    <row r="990" spans="4:4">
      <c r="D990" s="239"/>
    </row>
    <row r="991" spans="4:4">
      <c r="D991" s="239"/>
    </row>
    <row r="992" spans="4:4">
      <c r="D992" s="239"/>
    </row>
    <row r="993" spans="4:4">
      <c r="D993" s="239"/>
    </row>
    <row r="994" spans="4:4">
      <c r="D994" s="239"/>
    </row>
    <row r="995" spans="4:4">
      <c r="D995" s="239"/>
    </row>
    <row r="996" spans="4:4">
      <c r="D996" s="239"/>
    </row>
    <row r="997" spans="4:4">
      <c r="D997" s="239"/>
    </row>
    <row r="998" spans="4:4">
      <c r="D998" s="239"/>
    </row>
    <row r="999" spans="4:4">
      <c r="D999" s="239"/>
    </row>
    <row r="1000" spans="4:4">
      <c r="D1000" s="239"/>
    </row>
    <row r="1001" spans="4:4">
      <c r="D1001" s="239"/>
    </row>
    <row r="1002" spans="4:4">
      <c r="D1002" s="239"/>
    </row>
    <row r="1003" spans="4:4">
      <c r="D1003" s="239"/>
    </row>
    <row r="1004" spans="4:4">
      <c r="D1004" s="239"/>
    </row>
    <row r="1005" spans="4:4">
      <c r="D1005" s="239"/>
    </row>
    <row r="1006" spans="4:4">
      <c r="D1006" s="239"/>
    </row>
    <row r="1007" spans="4:4">
      <c r="D1007" s="239"/>
    </row>
    <row r="1008" spans="4:4">
      <c r="D1008" s="239"/>
    </row>
    <row r="1009" spans="4:4">
      <c r="D1009" s="239"/>
    </row>
    <row r="1010" spans="4:4">
      <c r="D1010" s="239"/>
    </row>
    <row r="1011" spans="4:4">
      <c r="D1011" s="239"/>
    </row>
    <row r="1012" spans="4:4">
      <c r="D1012" s="239"/>
    </row>
    <row r="1013" spans="4:4">
      <c r="D1013" s="239"/>
    </row>
    <row r="1014" spans="4:4">
      <c r="D1014" s="239"/>
    </row>
    <row r="1015" spans="4:4">
      <c r="D1015" s="239"/>
    </row>
    <row r="1016" spans="4:4">
      <c r="D1016" s="239"/>
    </row>
    <row r="1017" spans="4:4">
      <c r="D1017" s="239"/>
    </row>
    <row r="1018" spans="4:4">
      <c r="D1018" s="239"/>
    </row>
    <row r="1019" spans="4:4">
      <c r="D1019" s="239"/>
    </row>
    <row r="1020" spans="4:4">
      <c r="D1020" s="239"/>
    </row>
    <row r="1021" spans="4:4">
      <c r="D1021" s="239"/>
    </row>
    <row r="1022" spans="4:4">
      <c r="D1022" s="239"/>
    </row>
    <row r="1023" spans="4:4">
      <c r="D1023" s="239"/>
    </row>
    <row r="1024" spans="4:4">
      <c r="D1024" s="239"/>
    </row>
    <row r="1025" spans="4:4">
      <c r="D1025" s="239"/>
    </row>
    <row r="1026" spans="4:4">
      <c r="D1026" s="239"/>
    </row>
    <row r="1027" spans="4:4">
      <c r="D1027" s="239"/>
    </row>
    <row r="1028" spans="4:4">
      <c r="D1028" s="239"/>
    </row>
    <row r="1029" spans="4:4">
      <c r="D1029" s="239"/>
    </row>
    <row r="1030" spans="4:4">
      <c r="D1030" s="239"/>
    </row>
    <row r="1031" spans="4:4">
      <c r="D1031" s="239"/>
    </row>
    <row r="1032" spans="4:4">
      <c r="D1032" s="239"/>
    </row>
    <row r="1033" spans="4:4">
      <c r="D1033" s="239"/>
    </row>
    <row r="1034" spans="4:4">
      <c r="D1034" s="239"/>
    </row>
    <row r="1035" spans="4:4">
      <c r="D1035" s="239"/>
    </row>
    <row r="1036" spans="4:4">
      <c r="D1036" s="239"/>
    </row>
    <row r="1037" spans="4:4">
      <c r="D1037" s="239"/>
    </row>
    <row r="1038" spans="4:4">
      <c r="D1038" s="239"/>
    </row>
    <row r="1039" spans="4:4">
      <c r="D1039" s="239"/>
    </row>
    <row r="1040" spans="4:4">
      <c r="D1040" s="239"/>
    </row>
    <row r="1041" spans="4:4">
      <c r="D1041" s="239"/>
    </row>
    <row r="1042" spans="4:4">
      <c r="D1042" s="239"/>
    </row>
    <row r="1043" spans="4:4">
      <c r="D1043" s="239"/>
    </row>
    <row r="1044" spans="4:4">
      <c r="D1044" s="239"/>
    </row>
    <row r="1045" spans="4:4">
      <c r="D1045" s="239"/>
    </row>
    <row r="1046" spans="4:4">
      <c r="D1046" s="239"/>
    </row>
    <row r="1047" spans="4:4">
      <c r="D1047" s="239"/>
    </row>
    <row r="1048" spans="4:4">
      <c r="D1048" s="239"/>
    </row>
    <row r="1049" spans="4:4">
      <c r="D1049" s="239"/>
    </row>
    <row r="1050" spans="4:4">
      <c r="D1050" s="239"/>
    </row>
    <row r="1051" spans="4:4">
      <c r="D1051" s="239"/>
    </row>
    <row r="1052" spans="4:4">
      <c r="D1052" s="239"/>
    </row>
    <row r="1053" spans="4:4">
      <c r="D1053" s="239"/>
    </row>
    <row r="1054" spans="4:4">
      <c r="D1054" s="239"/>
    </row>
    <row r="1055" spans="4:4">
      <c r="D1055" s="239"/>
    </row>
    <row r="1056" spans="4:4">
      <c r="D1056" s="239"/>
    </row>
    <row r="1057" spans="4:4">
      <c r="D1057" s="239"/>
    </row>
    <row r="1058" spans="4:4">
      <c r="D1058" s="239"/>
    </row>
    <row r="1059" spans="4:4">
      <c r="D1059" s="239"/>
    </row>
    <row r="1060" spans="4:4">
      <c r="D1060" s="239"/>
    </row>
    <row r="1061" spans="4:4">
      <c r="D1061" s="239"/>
    </row>
    <row r="1062" spans="4:4">
      <c r="D1062" s="239"/>
    </row>
    <row r="1063" spans="4:4">
      <c r="D1063" s="239"/>
    </row>
    <row r="1064" spans="4:4">
      <c r="D1064" s="239"/>
    </row>
    <row r="1065" spans="4:4">
      <c r="D1065" s="239"/>
    </row>
    <row r="1066" spans="4:4">
      <c r="D1066" s="239"/>
    </row>
    <row r="1067" spans="4:4">
      <c r="D1067" s="239"/>
    </row>
    <row r="1068" spans="4:4">
      <c r="D1068" s="239"/>
    </row>
    <row r="1069" spans="4:4">
      <c r="D1069" s="239"/>
    </row>
    <row r="1070" spans="4:4">
      <c r="D1070" s="239"/>
    </row>
    <row r="1071" spans="4:4">
      <c r="D1071" s="239"/>
    </row>
    <row r="1072" spans="4:4">
      <c r="D1072" s="239"/>
    </row>
    <row r="1073" spans="4:4">
      <c r="D1073" s="239"/>
    </row>
    <row r="1074" spans="4:4">
      <c r="D1074" s="239"/>
    </row>
    <row r="1075" spans="4:4">
      <c r="D1075" s="239"/>
    </row>
    <row r="1076" spans="4:4">
      <c r="D1076" s="239"/>
    </row>
    <row r="1077" spans="4:4">
      <c r="D1077" s="239"/>
    </row>
    <row r="1078" spans="4:4">
      <c r="D1078" s="239"/>
    </row>
    <row r="1079" spans="4:4">
      <c r="D1079" s="239"/>
    </row>
    <row r="1080" spans="4:4">
      <c r="D1080" s="239"/>
    </row>
    <row r="1081" spans="4:4">
      <c r="D1081" s="239"/>
    </row>
    <row r="1082" spans="4:4">
      <c r="D1082" s="239"/>
    </row>
    <row r="1083" spans="4:4">
      <c r="D1083" s="239"/>
    </row>
    <row r="1084" spans="4:4">
      <c r="D1084" s="239"/>
    </row>
    <row r="1085" spans="4:4">
      <c r="D1085" s="239"/>
    </row>
    <row r="1086" spans="4:4">
      <c r="D1086" s="239"/>
    </row>
    <row r="1087" spans="4:4">
      <c r="D1087" s="239"/>
    </row>
    <row r="1088" spans="4:4">
      <c r="D1088" s="239"/>
    </row>
    <row r="1089" spans="4:4">
      <c r="D1089" s="239"/>
    </row>
    <row r="1090" spans="4:4">
      <c r="D1090" s="239"/>
    </row>
    <row r="1091" spans="4:4">
      <c r="D1091" s="239"/>
    </row>
    <row r="1092" spans="4:4">
      <c r="D1092" s="239"/>
    </row>
    <row r="1093" spans="4:4">
      <c r="D1093" s="239"/>
    </row>
    <row r="1094" spans="4:4">
      <c r="D1094" s="239"/>
    </row>
    <row r="1095" spans="4:4">
      <c r="D1095" s="239"/>
    </row>
    <row r="1096" spans="4:4">
      <c r="D1096" s="239"/>
    </row>
    <row r="1097" spans="4:4">
      <c r="D1097" s="239"/>
    </row>
    <row r="1098" spans="4:4">
      <c r="D1098" s="239"/>
    </row>
    <row r="1099" spans="4:4">
      <c r="D1099" s="239"/>
    </row>
    <row r="1100" spans="4:4">
      <c r="D1100" s="239"/>
    </row>
    <row r="1101" spans="4:4">
      <c r="D1101" s="239"/>
    </row>
    <row r="1102" spans="4:4">
      <c r="D1102" s="239"/>
    </row>
    <row r="1103" spans="4:4">
      <c r="D1103" s="239"/>
    </row>
    <row r="1104" spans="4:4">
      <c r="D1104" s="239"/>
    </row>
    <row r="1105" spans="4:4">
      <c r="D1105" s="239"/>
    </row>
    <row r="1106" spans="4:4">
      <c r="D1106" s="239"/>
    </row>
    <row r="1107" spans="4:4">
      <c r="D1107" s="239"/>
    </row>
    <row r="1108" spans="4:4">
      <c r="D1108" s="239"/>
    </row>
    <row r="1109" spans="4:4">
      <c r="D1109" s="239"/>
    </row>
    <row r="1110" spans="4:4">
      <c r="D1110" s="239"/>
    </row>
    <row r="1111" spans="4:4">
      <c r="D1111" s="239"/>
    </row>
    <row r="1112" spans="4:4">
      <c r="D1112" s="239"/>
    </row>
    <row r="1113" spans="4:4">
      <c r="D1113" s="239"/>
    </row>
    <row r="1114" spans="4:4">
      <c r="D1114" s="239"/>
    </row>
    <row r="1115" spans="4:4">
      <c r="D1115" s="239"/>
    </row>
    <row r="1116" spans="4:4">
      <c r="D1116" s="239"/>
    </row>
    <row r="1117" spans="4:4">
      <c r="D1117" s="239"/>
    </row>
    <row r="1118" spans="4:4">
      <c r="D1118" s="239"/>
    </row>
    <row r="1119" spans="4:4">
      <c r="D1119" s="239"/>
    </row>
    <row r="1120" spans="4:4">
      <c r="D1120" s="239"/>
    </row>
    <row r="1121" spans="4:4">
      <c r="D1121" s="239"/>
    </row>
    <row r="1122" spans="4:4">
      <c r="D1122" s="239"/>
    </row>
    <row r="1123" spans="4:4">
      <c r="D1123" s="239"/>
    </row>
    <row r="1124" spans="4:4">
      <c r="D1124" s="239"/>
    </row>
    <row r="1125" spans="4:4">
      <c r="D1125" s="239"/>
    </row>
    <row r="1126" spans="4:4">
      <c r="D1126" s="239"/>
    </row>
    <row r="1127" spans="4:4">
      <c r="D1127" s="239"/>
    </row>
    <row r="1128" spans="4:4">
      <c r="D1128" s="239"/>
    </row>
    <row r="1129" spans="4:4">
      <c r="D1129" s="239"/>
    </row>
    <row r="1130" spans="4:4">
      <c r="D1130" s="239"/>
    </row>
    <row r="1131" spans="4:4">
      <c r="D1131" s="239"/>
    </row>
    <row r="1132" spans="4:4">
      <c r="D1132" s="239"/>
    </row>
    <row r="1133" spans="4:4">
      <c r="D1133" s="239"/>
    </row>
    <row r="1134" spans="4:4">
      <c r="D1134" s="239"/>
    </row>
    <row r="1135" spans="4:4">
      <c r="D1135" s="239"/>
    </row>
    <row r="1136" spans="4:4">
      <c r="D1136" s="239"/>
    </row>
    <row r="1137" spans="4:4">
      <c r="D1137" s="239"/>
    </row>
    <row r="1138" spans="4:4">
      <c r="D1138" s="239"/>
    </row>
    <row r="1139" spans="4:4">
      <c r="D1139" s="239"/>
    </row>
    <row r="1140" spans="4:4">
      <c r="D1140" s="239"/>
    </row>
    <row r="1141" spans="4:4">
      <c r="D1141" s="239"/>
    </row>
    <row r="1142" spans="4:4">
      <c r="D1142" s="239"/>
    </row>
    <row r="1143" spans="4:4">
      <c r="D1143" s="239"/>
    </row>
    <row r="1144" spans="4:4">
      <c r="D1144" s="239"/>
    </row>
    <row r="1145" spans="4:4">
      <c r="D1145" s="239"/>
    </row>
    <row r="1146" spans="4:4">
      <c r="D1146" s="239"/>
    </row>
    <row r="1147" spans="4:4">
      <c r="D1147" s="239"/>
    </row>
    <row r="1148" spans="4:4">
      <c r="D1148" s="239"/>
    </row>
    <row r="1149" spans="4:4">
      <c r="D1149" s="239"/>
    </row>
    <row r="1150" spans="4:4">
      <c r="D1150" s="239"/>
    </row>
    <row r="1151" spans="4:4">
      <c r="D1151" s="239"/>
    </row>
    <row r="1152" spans="4:4">
      <c r="D1152" s="239"/>
    </row>
    <row r="1153" spans="4:4">
      <c r="D1153" s="239"/>
    </row>
    <row r="1154" spans="4:4">
      <c r="D1154" s="239"/>
    </row>
    <row r="1155" spans="4:4">
      <c r="D1155" s="239"/>
    </row>
    <row r="1156" spans="4:4">
      <c r="D1156" s="239"/>
    </row>
    <row r="1157" spans="4:4">
      <c r="D1157" s="239"/>
    </row>
    <row r="1158" spans="4:4">
      <c r="D1158" s="239"/>
    </row>
    <row r="1159" spans="4:4">
      <c r="D1159" s="239"/>
    </row>
    <row r="1160" spans="4:4">
      <c r="D1160" s="239"/>
    </row>
    <row r="1161" spans="4:4">
      <c r="D1161" s="239"/>
    </row>
    <row r="1162" spans="4:4">
      <c r="D1162" s="239"/>
    </row>
    <row r="1163" spans="4:4">
      <c r="D1163" s="239"/>
    </row>
    <row r="1164" spans="4:4">
      <c r="D1164" s="239"/>
    </row>
    <row r="1165" spans="4:4">
      <c r="D1165" s="239"/>
    </row>
    <row r="1166" spans="4:4">
      <c r="D1166" s="239"/>
    </row>
    <row r="1167" spans="4:4">
      <c r="D1167" s="239"/>
    </row>
    <row r="1168" spans="4:4">
      <c r="D1168" s="239"/>
    </row>
    <row r="1169" spans="4:4">
      <c r="D1169" s="239"/>
    </row>
    <row r="1170" spans="4:4">
      <c r="D1170" s="239"/>
    </row>
    <row r="1171" spans="4:4">
      <c r="D1171" s="239"/>
    </row>
    <row r="1172" spans="4:4">
      <c r="D1172" s="239"/>
    </row>
    <row r="1173" spans="4:4">
      <c r="D1173" s="239"/>
    </row>
    <row r="1174" spans="4:4">
      <c r="D1174" s="239"/>
    </row>
    <row r="1175" spans="4:4">
      <c r="D1175" s="239"/>
    </row>
    <row r="1176" spans="4:4">
      <c r="D1176" s="239"/>
    </row>
    <row r="1177" spans="4:4">
      <c r="D1177" s="239"/>
    </row>
    <row r="1178" spans="4:4">
      <c r="D1178" s="239"/>
    </row>
    <row r="1179" spans="4:4">
      <c r="D1179" s="239"/>
    </row>
    <row r="1180" spans="4:4">
      <c r="D1180" s="239"/>
    </row>
    <row r="1181" spans="4:4">
      <c r="D1181" s="239"/>
    </row>
    <row r="1182" spans="4:4">
      <c r="D1182" s="239"/>
    </row>
    <row r="1183" spans="4:4">
      <c r="D1183" s="239"/>
    </row>
    <row r="1184" spans="4:4">
      <c r="D1184" s="239"/>
    </row>
    <row r="1185" spans="4:4">
      <c r="D1185" s="239"/>
    </row>
    <row r="1186" spans="4:4">
      <c r="D1186" s="239"/>
    </row>
    <row r="1187" spans="4:4">
      <c r="D1187" s="239"/>
    </row>
    <row r="1188" spans="4:4">
      <c r="D1188" s="239"/>
    </row>
    <row r="1189" spans="4:4">
      <c r="D1189" s="239"/>
    </row>
    <row r="1190" spans="4:4">
      <c r="D1190" s="239"/>
    </row>
    <row r="1191" spans="4:4">
      <c r="D1191" s="239"/>
    </row>
    <row r="1192" spans="4:4">
      <c r="D1192" s="239"/>
    </row>
    <row r="1193" spans="4:4">
      <c r="D1193" s="239"/>
    </row>
    <row r="1194" spans="4:4">
      <c r="D1194" s="239"/>
    </row>
    <row r="1195" spans="4:4">
      <c r="D1195" s="239"/>
    </row>
    <row r="1196" spans="4:4">
      <c r="D1196" s="239"/>
    </row>
    <row r="1197" spans="4:4">
      <c r="D1197" s="239"/>
    </row>
    <row r="1198" spans="4:4">
      <c r="D1198" s="239"/>
    </row>
    <row r="1199" spans="4:4">
      <c r="D1199" s="239"/>
    </row>
    <row r="1200" spans="4:4">
      <c r="D1200" s="239"/>
    </row>
    <row r="1201" spans="4:4">
      <c r="D1201" s="239"/>
    </row>
    <row r="1202" spans="4:4">
      <c r="D1202" s="239"/>
    </row>
    <row r="1203" spans="4:4">
      <c r="D1203" s="239"/>
    </row>
    <row r="1204" spans="4:4">
      <c r="D1204" s="239"/>
    </row>
    <row r="1205" spans="4:4">
      <c r="D1205" s="239"/>
    </row>
    <row r="1206" spans="4:4">
      <c r="D1206" s="239"/>
    </row>
    <row r="1207" spans="4:4">
      <c r="D1207" s="239"/>
    </row>
    <row r="1208" spans="4:4">
      <c r="D1208" s="239"/>
    </row>
    <row r="1209" spans="4:4">
      <c r="D1209" s="239"/>
    </row>
    <row r="1210" spans="4:4">
      <c r="D1210" s="239"/>
    </row>
    <row r="1211" spans="4:4">
      <c r="D1211" s="239"/>
    </row>
    <row r="1212" spans="4:4">
      <c r="D1212" s="239"/>
    </row>
    <row r="1213" spans="4:4">
      <c r="D1213" s="239"/>
    </row>
    <row r="1214" spans="4:4">
      <c r="D1214" s="239"/>
    </row>
    <row r="1215" spans="4:4">
      <c r="D1215" s="239"/>
    </row>
    <row r="1216" spans="4:4">
      <c r="D1216" s="239"/>
    </row>
    <row r="1217" spans="4:4">
      <c r="D1217" s="239"/>
    </row>
    <row r="1218" spans="4:4">
      <c r="D1218" s="239"/>
    </row>
    <row r="1219" spans="4:4">
      <c r="D1219" s="239"/>
    </row>
    <row r="1220" spans="4:4">
      <c r="D1220" s="239"/>
    </row>
    <row r="1221" spans="4:4">
      <c r="D1221" s="239"/>
    </row>
    <row r="1222" spans="4:4">
      <c r="D1222" s="239"/>
    </row>
    <row r="1223" spans="4:4">
      <c r="D1223" s="239"/>
    </row>
    <row r="1224" spans="4:4">
      <c r="D1224" s="239"/>
    </row>
    <row r="1225" spans="4:4">
      <c r="D1225" s="239"/>
    </row>
    <row r="1226" spans="4:4">
      <c r="D1226" s="239"/>
    </row>
    <row r="1227" spans="4:4">
      <c r="D1227" s="239"/>
    </row>
    <row r="1228" spans="4:4">
      <c r="D1228" s="239"/>
    </row>
    <row r="1229" spans="4:4">
      <c r="D1229" s="239"/>
    </row>
    <row r="1230" spans="4:4">
      <c r="D1230" s="239"/>
    </row>
    <row r="1231" spans="4:4">
      <c r="D1231" s="239"/>
    </row>
    <row r="1232" spans="4:4">
      <c r="D1232" s="239"/>
    </row>
    <row r="1233" spans="4:4">
      <c r="D1233" s="239"/>
    </row>
    <row r="1234" spans="4:4">
      <c r="D1234" s="239"/>
    </row>
    <row r="1235" spans="4:4">
      <c r="D1235" s="239"/>
    </row>
    <row r="1236" spans="4:4">
      <c r="D1236" s="239"/>
    </row>
    <row r="1237" spans="4:4">
      <c r="D1237" s="239"/>
    </row>
    <row r="1238" spans="4:4">
      <c r="D1238" s="239"/>
    </row>
    <row r="1239" spans="4:4">
      <c r="D1239" s="239"/>
    </row>
    <row r="1240" spans="4:4">
      <c r="D1240" s="239"/>
    </row>
    <row r="1241" spans="4:4">
      <c r="D1241" s="239"/>
    </row>
    <row r="1242" spans="4:4">
      <c r="D1242" s="239"/>
    </row>
    <row r="1243" spans="4:4">
      <c r="D1243" s="239"/>
    </row>
    <row r="1244" spans="4:4">
      <c r="D1244" s="239"/>
    </row>
    <row r="1245" spans="4:4">
      <c r="D1245" s="239"/>
    </row>
    <row r="1246" spans="4:4">
      <c r="D1246" s="239"/>
    </row>
    <row r="1247" spans="4:4">
      <c r="D1247" s="239"/>
    </row>
    <row r="1248" spans="4:4">
      <c r="D1248" s="239"/>
    </row>
    <row r="1249" spans="4:4">
      <c r="D1249" s="239"/>
    </row>
    <row r="1250" spans="4:4">
      <c r="D1250" s="239"/>
    </row>
    <row r="1251" spans="4:4">
      <c r="D1251" s="239"/>
    </row>
    <row r="1252" spans="4:4">
      <c r="D1252" s="239"/>
    </row>
    <row r="1253" spans="4:4">
      <c r="D1253" s="239"/>
    </row>
    <row r="1254" spans="4:4">
      <c r="D1254" s="239"/>
    </row>
    <row r="1255" spans="4:4">
      <c r="D1255" s="239"/>
    </row>
    <row r="1256" spans="4:4">
      <c r="D1256" s="239"/>
    </row>
    <row r="1257" spans="4:4">
      <c r="D1257" s="239"/>
    </row>
    <row r="1258" spans="4:4">
      <c r="D1258" s="239"/>
    </row>
    <row r="1259" spans="4:4">
      <c r="D1259" s="239"/>
    </row>
    <row r="1260" spans="4:4">
      <c r="D1260" s="239"/>
    </row>
    <row r="1261" spans="4:4">
      <c r="D1261" s="239"/>
    </row>
    <row r="1262" spans="4:4">
      <c r="D1262" s="239"/>
    </row>
    <row r="1263" spans="4:4">
      <c r="D1263" s="239"/>
    </row>
    <row r="1264" spans="4:4">
      <c r="D1264" s="239"/>
    </row>
    <row r="1265" spans="4:4">
      <c r="D1265" s="239"/>
    </row>
    <row r="1266" spans="4:4">
      <c r="D1266" s="239"/>
    </row>
    <row r="1267" spans="4:4">
      <c r="D1267" s="239"/>
    </row>
    <row r="1268" spans="4:4">
      <c r="D1268" s="239"/>
    </row>
    <row r="1269" spans="4:4">
      <c r="D1269" s="239"/>
    </row>
    <row r="1270" spans="4:4">
      <c r="D1270" s="239"/>
    </row>
    <row r="1271" spans="4:4">
      <c r="D1271" s="239"/>
    </row>
    <row r="1272" spans="4:4">
      <c r="D1272" s="239"/>
    </row>
    <row r="1273" spans="4:4">
      <c r="D1273" s="239"/>
    </row>
    <row r="1274" spans="4:4">
      <c r="D1274" s="239"/>
    </row>
    <row r="1275" spans="4:4">
      <c r="D1275" s="239"/>
    </row>
    <row r="1276" spans="4:4">
      <c r="D1276" s="239"/>
    </row>
    <row r="1277" spans="4:4">
      <c r="D1277" s="239"/>
    </row>
    <row r="1278" spans="4:4">
      <c r="D1278" s="239"/>
    </row>
    <row r="1279" spans="4:4">
      <c r="D1279" s="239"/>
    </row>
    <row r="1280" spans="4:4">
      <c r="D1280" s="239"/>
    </row>
    <row r="1281" spans="4:4">
      <c r="D1281" s="239"/>
    </row>
    <row r="1282" spans="4:4">
      <c r="D1282" s="239"/>
    </row>
    <row r="1283" spans="4:4">
      <c r="D1283" s="239"/>
    </row>
    <row r="1284" spans="4:4">
      <c r="D1284" s="239"/>
    </row>
    <row r="1285" spans="4:4">
      <c r="D1285" s="239"/>
    </row>
    <row r="1286" spans="4:4">
      <c r="D1286" s="239"/>
    </row>
    <row r="1287" spans="4:4">
      <c r="D1287" s="239"/>
    </row>
    <row r="1288" spans="4:4">
      <c r="D1288" s="239"/>
    </row>
    <row r="1289" spans="4:4">
      <c r="D1289" s="239"/>
    </row>
    <row r="1290" spans="4:4">
      <c r="D1290" s="239"/>
    </row>
    <row r="1291" spans="4:4">
      <c r="D1291" s="239"/>
    </row>
    <row r="1292" spans="4:4">
      <c r="D1292" s="239"/>
    </row>
    <row r="1293" spans="4:4">
      <c r="D1293" s="239"/>
    </row>
    <row r="1294" spans="4:4">
      <c r="D1294" s="239"/>
    </row>
    <row r="1295" spans="4:4">
      <c r="D1295" s="239"/>
    </row>
    <row r="1296" spans="4:4">
      <c r="D1296" s="239"/>
    </row>
    <row r="1297" spans="4:4">
      <c r="D1297" s="239"/>
    </row>
    <row r="1298" spans="4:4">
      <c r="D1298" s="239"/>
    </row>
    <row r="1299" spans="4:4">
      <c r="D1299" s="239"/>
    </row>
    <row r="1300" spans="4:4">
      <c r="D1300" s="239"/>
    </row>
    <row r="1301" spans="4:4">
      <c r="D1301" s="239"/>
    </row>
    <row r="1302" spans="4:4">
      <c r="D1302" s="239"/>
    </row>
    <row r="1303" spans="4:4">
      <c r="D1303" s="239"/>
    </row>
    <row r="1304" spans="4:4">
      <c r="D1304" s="239"/>
    </row>
    <row r="1305" spans="4:4">
      <c r="D1305" s="239"/>
    </row>
    <row r="1306" spans="4:4">
      <c r="D1306" s="239"/>
    </row>
    <row r="1307" spans="4:4">
      <c r="D1307" s="239"/>
    </row>
    <row r="1308" spans="4:4">
      <c r="D1308" s="239"/>
    </row>
    <row r="1309" spans="4:4">
      <c r="D1309" s="239"/>
    </row>
    <row r="1310" spans="4:4">
      <c r="D1310" s="239"/>
    </row>
    <row r="1311" spans="4:4">
      <c r="D1311" s="239"/>
    </row>
    <row r="1312" spans="4:4">
      <c r="D1312" s="239"/>
    </row>
    <row r="1313" spans="4:4">
      <c r="D1313" s="239"/>
    </row>
    <row r="1314" spans="4:4">
      <c r="D1314" s="239"/>
    </row>
    <row r="1315" spans="4:4">
      <c r="D1315" s="239"/>
    </row>
    <row r="1316" spans="4:4">
      <c r="D1316" s="239"/>
    </row>
    <row r="1317" spans="4:4">
      <c r="D1317" s="239"/>
    </row>
    <row r="1318" spans="4:4">
      <c r="D1318" s="239"/>
    </row>
    <row r="1319" spans="4:4">
      <c r="D1319" s="239"/>
    </row>
    <row r="1320" spans="4:4">
      <c r="D1320" s="239"/>
    </row>
    <row r="1321" spans="4:4">
      <c r="D1321" s="239"/>
    </row>
    <row r="1322" spans="4:4">
      <c r="D1322" s="239"/>
    </row>
    <row r="1323" spans="4:4">
      <c r="D1323" s="239"/>
    </row>
    <row r="1324" spans="4:4">
      <c r="D1324" s="239"/>
    </row>
    <row r="1325" spans="4:4">
      <c r="D1325" s="239"/>
    </row>
    <row r="1326" spans="4:4">
      <c r="D1326" s="239"/>
    </row>
    <row r="1327" spans="4:4">
      <c r="D1327" s="239"/>
    </row>
    <row r="1328" spans="4:4">
      <c r="D1328" s="239"/>
    </row>
    <row r="1329" spans="4:4">
      <c r="D1329" s="239"/>
    </row>
    <row r="1330" spans="4:4">
      <c r="D1330" s="239"/>
    </row>
    <row r="1331" spans="4:4">
      <c r="D1331" s="239"/>
    </row>
    <row r="1332" spans="4:4">
      <c r="D1332" s="239"/>
    </row>
    <row r="1333" spans="4:4">
      <c r="D1333" s="239"/>
    </row>
    <row r="1334" spans="4:4">
      <c r="D1334" s="239"/>
    </row>
    <row r="1335" spans="4:4">
      <c r="D1335" s="239"/>
    </row>
    <row r="1336" spans="4:4">
      <c r="D1336" s="239"/>
    </row>
    <row r="1337" spans="4:4">
      <c r="D1337" s="239"/>
    </row>
    <row r="1338" spans="4:4">
      <c r="D1338" s="239"/>
    </row>
    <row r="1339" spans="4:4">
      <c r="D1339" s="239"/>
    </row>
    <row r="1340" spans="4:4">
      <c r="D1340" s="239"/>
    </row>
    <row r="1341" spans="4:4">
      <c r="D1341" s="239"/>
    </row>
    <row r="1342" spans="4:4">
      <c r="D1342" s="239"/>
    </row>
    <row r="1343" spans="4:4">
      <c r="D1343" s="239"/>
    </row>
    <row r="1344" spans="4:4">
      <c r="D1344" s="239"/>
    </row>
    <row r="1345" spans="4:4">
      <c r="D1345" s="239"/>
    </row>
    <row r="1346" spans="4:4">
      <c r="D1346" s="239"/>
    </row>
    <row r="1347" spans="4:4">
      <c r="D1347" s="239"/>
    </row>
    <row r="1348" spans="4:4">
      <c r="D1348" s="239"/>
    </row>
    <row r="1349" spans="4:4">
      <c r="D1349" s="239"/>
    </row>
    <row r="1350" spans="4:4">
      <c r="D1350" s="239"/>
    </row>
    <row r="1351" spans="4:4">
      <c r="D1351" s="239"/>
    </row>
    <row r="1352" spans="4:4">
      <c r="D1352" s="239"/>
    </row>
    <row r="1353" spans="4:4">
      <c r="D1353" s="239"/>
    </row>
    <row r="1354" spans="4:4">
      <c r="D1354" s="239"/>
    </row>
    <row r="1355" spans="4:4">
      <c r="D1355" s="239"/>
    </row>
    <row r="1356" spans="4:4">
      <c r="D1356" s="239"/>
    </row>
    <row r="1357" spans="4:4">
      <c r="D1357" s="239"/>
    </row>
    <row r="1358" spans="4:4">
      <c r="D1358" s="239"/>
    </row>
    <row r="1359" spans="4:4">
      <c r="D1359" s="239"/>
    </row>
    <row r="1360" spans="4:4">
      <c r="D1360" s="239"/>
    </row>
    <row r="1361" spans="4:4">
      <c r="D1361" s="239"/>
    </row>
    <row r="1362" spans="4:4">
      <c r="D1362" s="239"/>
    </row>
    <row r="1363" spans="4:4">
      <c r="D1363" s="239"/>
    </row>
    <row r="1364" spans="4:4">
      <c r="D1364" s="239"/>
    </row>
    <row r="1365" spans="4:4">
      <c r="D1365" s="239"/>
    </row>
    <row r="1366" spans="4:4">
      <c r="D1366" s="239"/>
    </row>
    <row r="1367" spans="4:4">
      <c r="D1367" s="239"/>
    </row>
    <row r="1368" spans="4:4">
      <c r="D1368" s="239"/>
    </row>
    <row r="1369" spans="4:4">
      <c r="D1369" s="239"/>
    </row>
    <row r="1370" spans="4:4">
      <c r="D1370" s="239"/>
    </row>
    <row r="1371" spans="4:4">
      <c r="D1371" s="239"/>
    </row>
    <row r="1372" spans="4:4">
      <c r="D1372" s="239"/>
    </row>
    <row r="1373" spans="4:4">
      <c r="D1373" s="239"/>
    </row>
    <row r="1374" spans="4:4">
      <c r="D1374" s="239"/>
    </row>
    <row r="1375" spans="4:4">
      <c r="D1375" s="239"/>
    </row>
    <row r="1376" spans="4:4">
      <c r="D1376" s="239"/>
    </row>
    <row r="1377" spans="4:4">
      <c r="D1377" s="239"/>
    </row>
    <row r="1378" spans="4:4">
      <c r="D1378" s="239"/>
    </row>
    <row r="1379" spans="4:4">
      <c r="D1379" s="239"/>
    </row>
    <row r="1380" spans="4:4">
      <c r="D1380" s="239"/>
    </row>
    <row r="1381" spans="4:4">
      <c r="D1381" s="239"/>
    </row>
    <row r="1382" spans="4:4">
      <c r="D1382" s="239"/>
    </row>
    <row r="1383" spans="4:4">
      <c r="D1383" s="239"/>
    </row>
    <row r="1384" spans="4:4">
      <c r="D1384" s="239"/>
    </row>
    <row r="1385" spans="4:4">
      <c r="D1385" s="239"/>
    </row>
    <row r="1386" spans="4:4">
      <c r="D1386" s="239"/>
    </row>
    <row r="1387" spans="4:4">
      <c r="D1387" s="239"/>
    </row>
    <row r="1388" spans="4:4">
      <c r="D1388" s="239"/>
    </row>
    <row r="1389" spans="4:4">
      <c r="D1389" s="239"/>
    </row>
    <row r="1390" spans="4:4">
      <c r="D1390" s="239"/>
    </row>
    <row r="1391" spans="4:4">
      <c r="D1391" s="239"/>
    </row>
    <row r="1392" spans="4:4">
      <c r="D1392" s="239"/>
    </row>
    <row r="1393" spans="4:4">
      <c r="D1393" s="239"/>
    </row>
    <row r="1394" spans="4:4">
      <c r="D1394" s="239"/>
    </row>
    <row r="1395" spans="4:4">
      <c r="D1395" s="239"/>
    </row>
    <row r="1396" spans="4:4">
      <c r="D1396" s="239"/>
    </row>
    <row r="1397" spans="4:4">
      <c r="D1397" s="239"/>
    </row>
    <row r="1398" spans="4:4">
      <c r="D1398" s="239"/>
    </row>
    <row r="1399" spans="4:4">
      <c r="D1399" s="239"/>
    </row>
    <row r="1400" spans="4:4">
      <c r="D1400" s="239"/>
    </row>
    <row r="1401" spans="4:4">
      <c r="D1401" s="239"/>
    </row>
    <row r="1402" spans="4:4">
      <c r="D1402" s="239"/>
    </row>
    <row r="1403" spans="4:4">
      <c r="D1403" s="239"/>
    </row>
    <row r="1404" spans="4:4">
      <c r="D1404" s="239"/>
    </row>
    <row r="1405" spans="4:4">
      <c r="D1405" s="239"/>
    </row>
    <row r="1406" spans="4:4">
      <c r="D1406" s="239"/>
    </row>
    <row r="1407" spans="4:4">
      <c r="D1407" s="239"/>
    </row>
    <row r="1408" spans="4:4">
      <c r="D1408" s="239"/>
    </row>
    <row r="1409" spans="4:4">
      <c r="D1409" s="239"/>
    </row>
    <row r="1410" spans="4:4">
      <c r="D1410" s="239"/>
    </row>
    <row r="1411" spans="4:4">
      <c r="D1411" s="239"/>
    </row>
    <row r="1412" spans="4:4">
      <c r="D1412" s="239"/>
    </row>
    <row r="1413" spans="4:4">
      <c r="D1413" s="239"/>
    </row>
    <row r="1414" spans="4:4">
      <c r="D1414" s="239"/>
    </row>
    <row r="1415" spans="4:4">
      <c r="D1415" s="239"/>
    </row>
    <row r="1416" spans="4:4">
      <c r="D1416" s="239"/>
    </row>
    <row r="1417" spans="4:4">
      <c r="D1417" s="239"/>
    </row>
    <row r="1418" spans="4:4">
      <c r="D1418" s="239"/>
    </row>
    <row r="1419" spans="4:4">
      <c r="D1419" s="239"/>
    </row>
    <row r="1420" spans="4:4">
      <c r="D1420" s="239"/>
    </row>
    <row r="1421" spans="4:4">
      <c r="D1421" s="239"/>
    </row>
    <row r="1422" spans="4:4">
      <c r="D1422" s="239"/>
    </row>
    <row r="1423" spans="4:4">
      <c r="D1423" s="239"/>
    </row>
    <row r="1424" spans="4:4">
      <c r="D1424" s="239"/>
    </row>
    <row r="1425" spans="4:4">
      <c r="D1425" s="239"/>
    </row>
    <row r="1426" spans="4:4">
      <c r="D1426" s="239"/>
    </row>
    <row r="1427" spans="4:4">
      <c r="D1427" s="239"/>
    </row>
    <row r="1428" spans="4:4">
      <c r="D1428" s="239"/>
    </row>
    <row r="1429" spans="4:4">
      <c r="D1429" s="239"/>
    </row>
    <row r="1430" spans="4:4">
      <c r="D1430" s="239"/>
    </row>
    <row r="1431" spans="4:4">
      <c r="D1431" s="239"/>
    </row>
    <row r="1432" spans="4:4">
      <c r="D1432" s="239"/>
    </row>
    <row r="1433" spans="4:4">
      <c r="D1433" s="239"/>
    </row>
    <row r="1434" spans="4:4">
      <c r="D1434" s="239"/>
    </row>
    <row r="1435" spans="4:4">
      <c r="D1435" s="239"/>
    </row>
    <row r="1436" spans="4:4">
      <c r="D1436" s="239"/>
    </row>
    <row r="1437" spans="4:4">
      <c r="D1437" s="239"/>
    </row>
    <row r="1438" spans="4:4">
      <c r="D1438" s="239"/>
    </row>
    <row r="1439" spans="4:4">
      <c r="D1439" s="239"/>
    </row>
    <row r="1440" spans="4:4">
      <c r="D1440" s="239"/>
    </row>
    <row r="1441" spans="4:4">
      <c r="D1441" s="239"/>
    </row>
    <row r="1442" spans="4:4">
      <c r="D1442" s="239"/>
    </row>
    <row r="1443" spans="4:4">
      <c r="D1443" s="239"/>
    </row>
    <row r="1444" spans="4:4">
      <c r="D1444" s="239"/>
    </row>
    <row r="1445" spans="4:4">
      <c r="D1445" s="239"/>
    </row>
    <row r="1446" spans="4:4">
      <c r="D1446" s="239"/>
    </row>
    <row r="1447" spans="4:4">
      <c r="D1447" s="239"/>
    </row>
    <row r="1448" spans="4:4">
      <c r="D1448" s="239"/>
    </row>
    <row r="1449" spans="4:4">
      <c r="D1449" s="239"/>
    </row>
    <row r="1450" spans="4:4">
      <c r="D1450" s="239"/>
    </row>
    <row r="1451" spans="4:4">
      <c r="D1451" s="239"/>
    </row>
    <row r="1452" spans="4:4">
      <c r="D1452" s="239"/>
    </row>
    <row r="1453" spans="4:4">
      <c r="D1453" s="239"/>
    </row>
    <row r="1454" spans="4:4">
      <c r="D1454" s="239"/>
    </row>
    <row r="1455" spans="4:4">
      <c r="D1455" s="239"/>
    </row>
    <row r="1456" spans="4:4">
      <c r="D1456" s="239"/>
    </row>
    <row r="1457" spans="4:4">
      <c r="D1457" s="239"/>
    </row>
    <row r="1458" spans="4:4">
      <c r="D1458" s="239"/>
    </row>
    <row r="1459" spans="4:4">
      <c r="D1459" s="239"/>
    </row>
    <row r="1460" spans="4:4">
      <c r="D1460" s="239"/>
    </row>
    <row r="1461" spans="4:4">
      <c r="D1461" s="239"/>
    </row>
    <row r="1462" spans="4:4">
      <c r="D1462" s="239"/>
    </row>
    <row r="1463" spans="4:4">
      <c r="D1463" s="239"/>
    </row>
    <row r="1464" spans="4:4">
      <c r="D1464" s="239"/>
    </row>
    <row r="1465" spans="4:4">
      <c r="D1465" s="239"/>
    </row>
    <row r="1466" spans="4:4">
      <c r="D1466" s="239"/>
    </row>
    <row r="1467" spans="4:4">
      <c r="D1467" s="239"/>
    </row>
    <row r="1468" spans="4:4">
      <c r="D1468" s="239"/>
    </row>
    <row r="1469" spans="4:4">
      <c r="D1469" s="239"/>
    </row>
    <row r="1470" spans="4:4">
      <c r="D1470" s="239"/>
    </row>
    <row r="1471" spans="4:4">
      <c r="D1471" s="239"/>
    </row>
    <row r="1472" spans="4:4">
      <c r="D1472" s="239"/>
    </row>
    <row r="1473" spans="4:4">
      <c r="D1473" s="239"/>
    </row>
    <row r="1474" spans="4:4">
      <c r="D1474" s="239"/>
    </row>
    <row r="1475" spans="4:4">
      <c r="D1475" s="239"/>
    </row>
    <row r="1476" spans="4:4">
      <c r="D1476" s="239"/>
    </row>
    <row r="1477" spans="4:4">
      <c r="D1477" s="239"/>
    </row>
    <row r="1478" spans="4:4">
      <c r="D1478" s="239"/>
    </row>
    <row r="1479" spans="4:4">
      <c r="D1479" s="239"/>
    </row>
    <row r="1480" spans="4:4">
      <c r="D1480" s="239"/>
    </row>
    <row r="1481" spans="4:4">
      <c r="D1481" s="239"/>
    </row>
    <row r="1482" spans="4:4">
      <c r="D1482" s="239"/>
    </row>
    <row r="1483" spans="4:4">
      <c r="D1483" s="239"/>
    </row>
    <row r="1484" spans="4:4">
      <c r="D1484" s="239"/>
    </row>
    <row r="1485" spans="4:4">
      <c r="D1485" s="239"/>
    </row>
    <row r="1486" spans="4:4">
      <c r="D1486" s="239"/>
    </row>
    <row r="1487" spans="4:4">
      <c r="D1487" s="239"/>
    </row>
    <row r="1488" spans="4:4">
      <c r="D1488" s="239"/>
    </row>
    <row r="1489" spans="4:4">
      <c r="D1489" s="239"/>
    </row>
    <row r="1490" spans="4:4">
      <c r="D1490" s="239"/>
    </row>
    <row r="1491" spans="4:4">
      <c r="D1491" s="239"/>
    </row>
    <row r="1492" spans="4:4">
      <c r="D1492" s="239"/>
    </row>
    <row r="1493" spans="4:4">
      <c r="D1493" s="239"/>
    </row>
    <row r="1494" spans="4:4">
      <c r="D1494" s="239"/>
    </row>
    <row r="1495" spans="4:4">
      <c r="D1495" s="239"/>
    </row>
    <row r="1496" spans="4:4">
      <c r="D1496" s="239"/>
    </row>
    <row r="1497" spans="4:4">
      <c r="D1497" s="239"/>
    </row>
    <row r="1498" spans="4:4">
      <c r="D1498" s="239"/>
    </row>
    <row r="1499" spans="4:4">
      <c r="D1499" s="239"/>
    </row>
    <row r="1500" spans="4:4">
      <c r="D1500" s="239"/>
    </row>
    <row r="1501" spans="4:4">
      <c r="D1501" s="239"/>
    </row>
    <row r="1502" spans="4:4">
      <c r="D1502" s="239"/>
    </row>
    <row r="1503" spans="4:4">
      <c r="D1503" s="239"/>
    </row>
    <row r="1504" spans="4:4">
      <c r="D1504" s="239"/>
    </row>
    <row r="1505" spans="4:4">
      <c r="D1505" s="239"/>
    </row>
    <row r="1506" spans="4:4">
      <c r="D1506" s="239"/>
    </row>
    <row r="1507" spans="4:4">
      <c r="D1507" s="239"/>
    </row>
    <row r="1508" spans="4:4">
      <c r="D1508" s="239"/>
    </row>
    <row r="1509" spans="4:4">
      <c r="D1509" s="239"/>
    </row>
    <row r="1510" spans="4:4">
      <c r="D1510" s="239"/>
    </row>
    <row r="1511" spans="4:4">
      <c r="D1511" s="239"/>
    </row>
    <row r="1512" spans="4:4">
      <c r="D1512" s="239"/>
    </row>
    <row r="1513" spans="4:4">
      <c r="D1513" s="239"/>
    </row>
    <row r="1514" spans="4:4">
      <c r="D1514" s="239"/>
    </row>
    <row r="1515" spans="4:4">
      <c r="D1515" s="239"/>
    </row>
    <row r="1516" spans="4:4">
      <c r="D1516" s="239"/>
    </row>
    <row r="1517" spans="4:4">
      <c r="D1517" s="239"/>
    </row>
    <row r="1518" spans="4:4">
      <c r="D1518" s="239"/>
    </row>
    <row r="1519" spans="4:4">
      <c r="D1519" s="239"/>
    </row>
    <row r="1520" spans="4:4">
      <c r="D1520" s="239"/>
    </row>
    <row r="1521" spans="4:4">
      <c r="D1521" s="239"/>
    </row>
    <row r="1522" spans="4:4">
      <c r="D1522" s="239"/>
    </row>
    <row r="1523" spans="4:4">
      <c r="D1523" s="239"/>
    </row>
    <row r="1524" spans="4:4">
      <c r="D1524" s="239"/>
    </row>
    <row r="1525" spans="4:4">
      <c r="D1525" s="239"/>
    </row>
    <row r="1526" spans="4:4">
      <c r="D1526" s="239"/>
    </row>
    <row r="1527" spans="4:4">
      <c r="D1527" s="239"/>
    </row>
    <row r="1528" spans="4:4">
      <c r="D1528" s="239"/>
    </row>
    <row r="1529" spans="4:4">
      <c r="D1529" s="239"/>
    </row>
    <row r="1530" spans="4:4">
      <c r="D1530" s="239"/>
    </row>
    <row r="1531" spans="4:4">
      <c r="D1531" s="239"/>
    </row>
    <row r="1532" spans="4:4">
      <c r="D1532" s="239"/>
    </row>
    <row r="1533" spans="4:4">
      <c r="D1533" s="239"/>
    </row>
    <row r="1534" spans="4:4">
      <c r="D1534" s="239"/>
    </row>
    <row r="1535" spans="4:4">
      <c r="D1535" s="239"/>
    </row>
    <row r="1536" spans="4:4">
      <c r="D1536" s="239"/>
    </row>
    <row r="1537" spans="4:4">
      <c r="D1537" s="239"/>
    </row>
    <row r="1538" spans="4:4">
      <c r="D1538" s="239"/>
    </row>
    <row r="1539" spans="4:4">
      <c r="D1539" s="239"/>
    </row>
    <row r="1540" spans="4:4">
      <c r="D1540" s="239"/>
    </row>
    <row r="1541" spans="4:4">
      <c r="D1541" s="239"/>
    </row>
    <row r="1542" spans="4:4">
      <c r="D1542" s="239"/>
    </row>
    <row r="1543" spans="4:4">
      <c r="D1543" s="239"/>
    </row>
    <row r="1544" spans="4:4">
      <c r="D1544" s="239"/>
    </row>
    <row r="1545" spans="4:4">
      <c r="D1545" s="239"/>
    </row>
    <row r="1546" spans="4:4">
      <c r="D1546" s="239"/>
    </row>
    <row r="1547" spans="4:4">
      <c r="D1547" s="239"/>
    </row>
    <row r="1548" spans="4:4">
      <c r="D1548" s="239"/>
    </row>
    <row r="1549" spans="4:4">
      <c r="D1549" s="239"/>
    </row>
    <row r="1550" spans="4:4">
      <c r="D1550" s="239"/>
    </row>
    <row r="1551" spans="4:4">
      <c r="D1551" s="239"/>
    </row>
    <row r="1552" spans="4:4">
      <c r="D1552" s="239"/>
    </row>
    <row r="1553" spans="4:4">
      <c r="D1553" s="239"/>
    </row>
    <row r="1554" spans="4:4">
      <c r="D1554" s="239"/>
    </row>
    <row r="1555" spans="4:4">
      <c r="D1555" s="239"/>
    </row>
    <row r="1556" spans="4:4">
      <c r="D1556" s="239"/>
    </row>
    <row r="1557" spans="4:4">
      <c r="D1557" s="239"/>
    </row>
    <row r="1558" spans="4:4">
      <c r="D1558" s="239"/>
    </row>
    <row r="1559" spans="4:4">
      <c r="D1559" s="239"/>
    </row>
    <row r="1560" spans="4:4">
      <c r="D1560" s="239"/>
    </row>
    <row r="1561" spans="4:4">
      <c r="D1561" s="239"/>
    </row>
    <row r="1562" spans="4:4">
      <c r="D1562" s="239"/>
    </row>
    <row r="1563" spans="4:4">
      <c r="D1563" s="239"/>
    </row>
    <row r="1564" spans="4:4">
      <c r="D1564" s="239"/>
    </row>
    <row r="1565" spans="4:4">
      <c r="D1565" s="239"/>
    </row>
    <row r="1566" spans="4:4">
      <c r="D1566" s="239"/>
    </row>
    <row r="1567" spans="4:4">
      <c r="D1567" s="239"/>
    </row>
    <row r="1568" spans="4:4">
      <c r="D1568" s="239"/>
    </row>
    <row r="1569" spans="4:4">
      <c r="D1569" s="239"/>
    </row>
    <row r="1570" spans="4:4">
      <c r="D1570" s="239"/>
    </row>
    <row r="1571" spans="4:4">
      <c r="D1571" s="239"/>
    </row>
    <row r="1572" spans="4:4">
      <c r="D1572" s="239"/>
    </row>
    <row r="1573" spans="4:4">
      <c r="D1573" s="239"/>
    </row>
    <row r="1574" spans="4:4">
      <c r="D1574" s="239"/>
    </row>
    <row r="1575" spans="4:4">
      <c r="D1575" s="239"/>
    </row>
    <row r="1576" spans="4:4">
      <c r="D1576" s="239"/>
    </row>
    <row r="1577" spans="4:4">
      <c r="D1577" s="239"/>
    </row>
    <row r="1578" spans="4:4">
      <c r="D1578" s="239"/>
    </row>
    <row r="1579" spans="4:4">
      <c r="D1579" s="239"/>
    </row>
    <row r="1580" spans="4:4">
      <c r="D1580" s="239"/>
    </row>
    <row r="1581" spans="4:4">
      <c r="D1581" s="239"/>
    </row>
    <row r="1582" spans="4:4">
      <c r="D1582" s="239"/>
    </row>
    <row r="1583" spans="4:4">
      <c r="D1583" s="239"/>
    </row>
    <row r="1584" spans="4:4">
      <c r="D1584" s="239"/>
    </row>
    <row r="1585" spans="4:4">
      <c r="D1585" s="239"/>
    </row>
    <row r="1586" spans="4:4">
      <c r="D1586" s="239"/>
    </row>
    <row r="1587" spans="4:4">
      <c r="D1587" s="239"/>
    </row>
    <row r="1588" spans="4:4">
      <c r="D1588" s="239"/>
    </row>
    <row r="1589" spans="4:4">
      <c r="D1589" s="239"/>
    </row>
    <row r="1590" spans="4:4">
      <c r="D1590" s="239"/>
    </row>
    <row r="1591" spans="4:4">
      <c r="D1591" s="239"/>
    </row>
    <row r="1592" spans="4:4">
      <c r="D1592" s="239"/>
    </row>
    <row r="1593" spans="4:4">
      <c r="D1593" s="239"/>
    </row>
    <row r="1594" spans="4:4">
      <c r="D1594" s="239"/>
    </row>
    <row r="1595" spans="4:4">
      <c r="D1595" s="239"/>
    </row>
    <row r="1596" spans="4:4">
      <c r="D1596" s="239"/>
    </row>
    <row r="1597" spans="4:4">
      <c r="D1597" s="239"/>
    </row>
    <row r="1598" spans="4:4">
      <c r="D1598" s="239"/>
    </row>
    <row r="1599" spans="4:4">
      <c r="D1599" s="239"/>
    </row>
    <row r="1600" spans="4:4">
      <c r="D1600" s="239"/>
    </row>
    <row r="1601" spans="4:4">
      <c r="D1601" s="239"/>
    </row>
    <row r="1602" spans="4:4">
      <c r="D1602" s="239"/>
    </row>
    <row r="1603" spans="4:4">
      <c r="D1603" s="239"/>
    </row>
    <row r="1604" spans="4:4">
      <c r="D1604" s="239"/>
    </row>
    <row r="1605" spans="4:4">
      <c r="D1605" s="239"/>
    </row>
    <row r="1606" spans="4:4">
      <c r="D1606" s="239"/>
    </row>
    <row r="1607" spans="4:4">
      <c r="D1607" s="239"/>
    </row>
    <row r="1608" spans="4:4">
      <c r="D1608" s="239"/>
    </row>
    <row r="1609" spans="4:4">
      <c r="D1609" s="239"/>
    </row>
    <row r="1610" spans="4:4">
      <c r="D1610" s="239"/>
    </row>
    <row r="1611" spans="4:4">
      <c r="D1611" s="239"/>
    </row>
    <row r="1612" spans="4:4">
      <c r="D1612" s="239"/>
    </row>
    <row r="1613" spans="4:4">
      <c r="D1613" s="239"/>
    </row>
    <row r="1614" spans="4:4">
      <c r="D1614" s="239"/>
    </row>
    <row r="1615" spans="4:4">
      <c r="D1615" s="239"/>
    </row>
    <row r="1616" spans="4:4">
      <c r="D1616" s="239"/>
    </row>
    <row r="1617" spans="4:4">
      <c r="D1617" s="239"/>
    </row>
    <row r="1618" spans="4:4">
      <c r="D1618" s="239"/>
    </row>
    <row r="1619" spans="4:4">
      <c r="D1619" s="239"/>
    </row>
    <row r="1620" spans="4:4">
      <c r="D1620" s="239"/>
    </row>
    <row r="1621" spans="4:4">
      <c r="D1621" s="239"/>
    </row>
    <row r="1622" spans="4:4">
      <c r="D1622" s="239"/>
    </row>
    <row r="1623" spans="4:4">
      <c r="D1623" s="239"/>
    </row>
    <row r="1624" spans="4:4">
      <c r="D1624" s="239"/>
    </row>
    <row r="1625" spans="4:4">
      <c r="D1625" s="239"/>
    </row>
    <row r="1626" spans="4:4">
      <c r="D1626" s="239"/>
    </row>
    <row r="1627" spans="4:4">
      <c r="D1627" s="239"/>
    </row>
    <row r="1628" spans="4:4">
      <c r="D1628" s="239"/>
    </row>
    <row r="1629" spans="4:4">
      <c r="D1629" s="239"/>
    </row>
    <row r="1630" spans="4:4">
      <c r="D1630" s="239"/>
    </row>
    <row r="1631" spans="4:4">
      <c r="D1631" s="239"/>
    </row>
    <row r="1632" spans="4:4">
      <c r="D1632" s="239"/>
    </row>
    <row r="1633" spans="4:4">
      <c r="D1633" s="239"/>
    </row>
    <row r="1634" spans="4:4">
      <c r="D1634" s="239"/>
    </row>
    <row r="1635" spans="4:4">
      <c r="D1635" s="239"/>
    </row>
    <row r="1636" spans="4:4">
      <c r="D1636" s="239"/>
    </row>
    <row r="1637" spans="4:4">
      <c r="D1637" s="239"/>
    </row>
    <row r="1638" spans="4:4">
      <c r="D1638" s="239"/>
    </row>
    <row r="1639" spans="4:4">
      <c r="D1639" s="239"/>
    </row>
    <row r="1640" spans="4:4">
      <c r="D1640" s="239"/>
    </row>
    <row r="1641" spans="4:4">
      <c r="D1641" s="239"/>
    </row>
    <row r="1642" spans="4:4">
      <c r="D1642" s="239"/>
    </row>
    <row r="1643" spans="4:4">
      <c r="D1643" s="239"/>
    </row>
    <row r="1644" spans="4:4">
      <c r="D1644" s="239"/>
    </row>
    <row r="1645" spans="4:4">
      <c r="D1645" s="239"/>
    </row>
    <row r="1646" spans="4:4">
      <c r="D1646" s="239"/>
    </row>
    <row r="1647" spans="4:4">
      <c r="D1647" s="239"/>
    </row>
    <row r="1648" spans="4:4">
      <c r="D1648" s="239"/>
    </row>
    <row r="1649" spans="4:4">
      <c r="D1649" s="239"/>
    </row>
    <row r="1650" spans="4:4">
      <c r="D1650" s="239"/>
    </row>
    <row r="1651" spans="4:4">
      <c r="D1651" s="239"/>
    </row>
    <row r="1652" spans="4:4">
      <c r="D1652" s="239"/>
    </row>
    <row r="1653" spans="4:4">
      <c r="D1653" s="239"/>
    </row>
    <row r="1654" spans="4:4">
      <c r="D1654" s="239"/>
    </row>
    <row r="1655" spans="4:4">
      <c r="D1655" s="239"/>
    </row>
    <row r="1656" spans="4:4">
      <c r="D1656" s="239"/>
    </row>
    <row r="1657" spans="4:4">
      <c r="D1657" s="239"/>
    </row>
    <row r="1658" spans="4:4">
      <c r="D1658" s="239"/>
    </row>
    <row r="1659" spans="4:4">
      <c r="D1659" s="239"/>
    </row>
    <row r="1660" spans="4:4">
      <c r="D1660" s="239"/>
    </row>
    <row r="1661" spans="4:4">
      <c r="D1661" s="239"/>
    </row>
    <row r="1662" spans="4:4">
      <c r="D1662" s="239"/>
    </row>
    <row r="1663" spans="4:4">
      <c r="D1663" s="239"/>
    </row>
    <row r="1664" spans="4:4">
      <c r="D1664" s="239"/>
    </row>
    <row r="1665" spans="4:4">
      <c r="D1665" s="239"/>
    </row>
    <row r="1666" spans="4:4">
      <c r="D1666" s="239"/>
    </row>
    <row r="1667" spans="4:4">
      <c r="D1667" s="239"/>
    </row>
    <row r="1668" spans="4:4">
      <c r="D1668" s="239"/>
    </row>
    <row r="1669" spans="4:4">
      <c r="D1669" s="239"/>
    </row>
    <row r="1670" spans="4:4">
      <c r="D1670" s="239"/>
    </row>
    <row r="1671" spans="4:4">
      <c r="D1671" s="239"/>
    </row>
    <row r="1672" spans="4:4">
      <c r="D1672" s="239"/>
    </row>
    <row r="1673" spans="4:4">
      <c r="D1673" s="239"/>
    </row>
    <row r="1674" spans="4:4">
      <c r="D1674" s="239"/>
    </row>
    <row r="1675" spans="4:4">
      <c r="D1675" s="239"/>
    </row>
    <row r="1676" spans="4:4">
      <c r="D1676" s="239"/>
    </row>
    <row r="1677" spans="4:4">
      <c r="D1677" s="239"/>
    </row>
    <row r="1678" spans="4:4">
      <c r="D1678" s="239"/>
    </row>
    <row r="1679" spans="4:4">
      <c r="D1679" s="239"/>
    </row>
    <row r="1680" spans="4:4">
      <c r="D1680" s="239"/>
    </row>
    <row r="1681" spans="4:4">
      <c r="D1681" s="239"/>
    </row>
    <row r="1682" spans="4:4">
      <c r="D1682" s="239"/>
    </row>
    <row r="1683" spans="4:4">
      <c r="D1683" s="239"/>
    </row>
    <row r="1684" spans="4:4">
      <c r="D1684" s="239"/>
    </row>
    <row r="1685" spans="4:4">
      <c r="D1685" s="239"/>
    </row>
    <row r="1686" spans="4:4">
      <c r="D1686" s="239"/>
    </row>
    <row r="1687" spans="4:4">
      <c r="D1687" s="239"/>
    </row>
    <row r="1688" spans="4:4">
      <c r="D1688" s="239"/>
    </row>
    <row r="1689" spans="4:4">
      <c r="D1689" s="239"/>
    </row>
    <row r="1690" spans="4:4">
      <c r="D1690" s="239"/>
    </row>
    <row r="1691" spans="4:4">
      <c r="D1691" s="239"/>
    </row>
    <row r="1692" spans="4:4">
      <c r="D1692" s="239"/>
    </row>
    <row r="1693" spans="4:4">
      <c r="D1693" s="239"/>
    </row>
    <row r="1694" spans="4:4">
      <c r="D1694" s="239"/>
    </row>
    <row r="1695" spans="4:4">
      <c r="D1695" s="239"/>
    </row>
    <row r="1696" spans="4:4">
      <c r="D1696" s="239"/>
    </row>
    <row r="1697" spans="4:4">
      <c r="D1697" s="239"/>
    </row>
    <row r="1698" spans="4:4">
      <c r="D1698" s="239"/>
    </row>
    <row r="1699" spans="4:4">
      <c r="D1699" s="239"/>
    </row>
    <row r="1700" spans="4:4">
      <c r="D1700" s="239"/>
    </row>
    <row r="1701" spans="4:4">
      <c r="D1701" s="239"/>
    </row>
    <row r="1702" spans="4:4">
      <c r="D1702" s="239"/>
    </row>
    <row r="1703" spans="4:4">
      <c r="D1703" s="239"/>
    </row>
    <row r="1704" spans="4:4">
      <c r="D1704" s="239"/>
    </row>
    <row r="1705" spans="4:4">
      <c r="D1705" s="239"/>
    </row>
    <row r="1706" spans="4:4">
      <c r="D1706" s="239"/>
    </row>
    <row r="1707" spans="4:4">
      <c r="D1707" s="239"/>
    </row>
    <row r="1708" spans="4:4">
      <c r="D1708" s="239"/>
    </row>
    <row r="1709" spans="4:4">
      <c r="D1709" s="239"/>
    </row>
    <row r="1710" spans="4:4">
      <c r="D1710" s="239"/>
    </row>
    <row r="1711" spans="4:4">
      <c r="D1711" s="239"/>
    </row>
    <row r="1712" spans="4:4">
      <c r="D1712" s="239"/>
    </row>
    <row r="1713" spans="4:4">
      <c r="D1713" s="239"/>
    </row>
    <row r="1714" spans="4:4">
      <c r="D1714" s="239"/>
    </row>
    <row r="1715" spans="4:4">
      <c r="D1715" s="239"/>
    </row>
    <row r="1716" spans="4:4">
      <c r="D1716" s="239"/>
    </row>
    <row r="1717" spans="4:4">
      <c r="D1717" s="239"/>
    </row>
    <row r="1718" spans="4:4">
      <c r="D1718" s="239"/>
    </row>
    <row r="1719" spans="4:4">
      <c r="D1719" s="239"/>
    </row>
    <row r="1720" spans="4:4">
      <c r="D1720" s="239"/>
    </row>
    <row r="1721" spans="4:4">
      <c r="D1721" s="239"/>
    </row>
    <row r="1722" spans="4:4">
      <c r="D1722" s="239"/>
    </row>
    <row r="1723" spans="4:4">
      <c r="D1723" s="239"/>
    </row>
    <row r="1724" spans="4:4">
      <c r="D1724" s="239"/>
    </row>
    <row r="1725" spans="4:4">
      <c r="D1725" s="239"/>
    </row>
    <row r="1726" spans="4:4">
      <c r="D1726" s="239"/>
    </row>
    <row r="1727" spans="4:4">
      <c r="D1727" s="239"/>
    </row>
    <row r="1728" spans="4:4">
      <c r="D1728" s="239"/>
    </row>
    <row r="1729" spans="4:4">
      <c r="D1729" s="239"/>
    </row>
    <row r="1730" spans="4:4">
      <c r="D1730" s="239"/>
    </row>
    <row r="1731" spans="4:4">
      <c r="D1731" s="239"/>
    </row>
    <row r="1732" spans="4:4">
      <c r="D1732" s="239"/>
    </row>
    <row r="1733" spans="4:4">
      <c r="D1733" s="239"/>
    </row>
    <row r="1734" spans="4:4">
      <c r="D1734" s="239"/>
    </row>
    <row r="1735" spans="4:4">
      <c r="D1735" s="239"/>
    </row>
    <row r="1736" spans="4:4">
      <c r="D1736" s="239"/>
    </row>
    <row r="1737" spans="4:4">
      <c r="D1737" s="239"/>
    </row>
    <row r="1738" spans="4:4">
      <c r="D1738" s="239"/>
    </row>
    <row r="1739" spans="4:4">
      <c r="D1739" s="239"/>
    </row>
    <row r="1740" spans="4:4">
      <c r="D1740" s="239"/>
    </row>
    <row r="1741" spans="4:4">
      <c r="D1741" s="239"/>
    </row>
    <row r="1742" spans="4:4">
      <c r="D1742" s="239"/>
    </row>
    <row r="1743" spans="4:4">
      <c r="D1743" s="239"/>
    </row>
    <row r="1744" spans="4:4">
      <c r="D1744" s="239"/>
    </row>
    <row r="1745" spans="4:4">
      <c r="D1745" s="239"/>
    </row>
    <row r="1746" spans="4:4">
      <c r="D1746" s="239"/>
    </row>
    <row r="1747" spans="4:4">
      <c r="D1747" s="239"/>
    </row>
    <row r="1748" spans="4:4">
      <c r="D1748" s="239"/>
    </row>
    <row r="1749" spans="4:4">
      <c r="D1749" s="239"/>
    </row>
    <row r="1750" spans="4:4">
      <c r="D1750" s="239"/>
    </row>
    <row r="1751" spans="4:4">
      <c r="D1751" s="239"/>
    </row>
    <row r="1752" spans="4:4">
      <c r="D1752" s="239"/>
    </row>
    <row r="1753" spans="4:4">
      <c r="D1753" s="239"/>
    </row>
    <row r="1754" spans="4:4">
      <c r="D1754" s="239"/>
    </row>
    <row r="1755" spans="4:4">
      <c r="D1755" s="239"/>
    </row>
    <row r="1756" spans="4:4">
      <c r="D1756" s="239"/>
    </row>
    <row r="1757" spans="4:4">
      <c r="D1757" s="239"/>
    </row>
    <row r="1758" spans="4:4">
      <c r="D1758" s="239"/>
    </row>
    <row r="1759" spans="4:4">
      <c r="D1759" s="239"/>
    </row>
    <row r="1760" spans="4:4">
      <c r="D1760" s="239"/>
    </row>
    <row r="1761" spans="4:4">
      <c r="D1761" s="239"/>
    </row>
    <row r="1762" spans="4:4">
      <c r="D1762" s="239"/>
    </row>
    <row r="1763" spans="4:4">
      <c r="D1763" s="239"/>
    </row>
    <row r="1764" spans="4:4">
      <c r="D1764" s="239"/>
    </row>
    <row r="1765" spans="4:4">
      <c r="D1765" s="239"/>
    </row>
    <row r="1766" spans="4:4">
      <c r="D1766" s="239"/>
    </row>
    <row r="1767" spans="4:4">
      <c r="D1767" s="239"/>
    </row>
    <row r="1768" spans="4:4">
      <c r="D1768" s="239"/>
    </row>
    <row r="1769" spans="4:4">
      <c r="D1769" s="239"/>
    </row>
    <row r="1770" spans="4:4">
      <c r="D1770" s="239"/>
    </row>
    <row r="1771" spans="4:4">
      <c r="D1771" s="239"/>
    </row>
    <row r="1772" spans="4:4">
      <c r="D1772" s="239"/>
    </row>
    <row r="1773" spans="4:4">
      <c r="D1773" s="239"/>
    </row>
    <row r="1774" spans="4:4">
      <c r="D1774" s="239"/>
    </row>
    <row r="1775" spans="4:4">
      <c r="D1775" s="239"/>
    </row>
    <row r="1776" spans="4:4">
      <c r="D1776" s="239"/>
    </row>
    <row r="1777" spans="4:4">
      <c r="D1777" s="239"/>
    </row>
    <row r="1778" spans="4:4">
      <c r="D1778" s="239"/>
    </row>
    <row r="1779" spans="4:4">
      <c r="D1779" s="239"/>
    </row>
    <row r="1780" spans="4:4">
      <c r="D1780" s="239"/>
    </row>
    <row r="1781" spans="4:4">
      <c r="D1781" s="239"/>
    </row>
    <row r="1782" spans="4:4">
      <c r="D1782" s="239"/>
    </row>
    <row r="1783" spans="4:4">
      <c r="D1783" s="239"/>
    </row>
    <row r="1784" spans="4:4">
      <c r="D1784" s="239"/>
    </row>
    <row r="1785" spans="4:4">
      <c r="D1785" s="239"/>
    </row>
    <row r="1786" spans="4:4">
      <c r="D1786" s="239"/>
    </row>
    <row r="1787" spans="4:4">
      <c r="D1787" s="239"/>
    </row>
    <row r="1788" spans="4:4">
      <c r="D1788" s="239"/>
    </row>
    <row r="1789" spans="4:4">
      <c r="D1789" s="239"/>
    </row>
    <row r="1790" spans="4:4">
      <c r="D1790" s="239"/>
    </row>
    <row r="1791" spans="4:4">
      <c r="D1791" s="239"/>
    </row>
    <row r="1792" spans="4:4">
      <c r="D1792" s="239"/>
    </row>
    <row r="1793" spans="4:4">
      <c r="D1793" s="239"/>
    </row>
    <row r="1794" spans="4:4">
      <c r="D1794" s="239"/>
    </row>
    <row r="1795" spans="4:4">
      <c r="D1795" s="239"/>
    </row>
    <row r="1796" spans="4:4">
      <c r="D1796" s="239"/>
    </row>
    <row r="1797" spans="4:4">
      <c r="D1797" s="239"/>
    </row>
    <row r="1798" spans="4:4">
      <c r="D1798" s="239"/>
    </row>
    <row r="1799" spans="4:4">
      <c r="D1799" s="239"/>
    </row>
    <row r="1800" spans="4:4">
      <c r="D1800" s="239"/>
    </row>
    <row r="1801" spans="4:4">
      <c r="D1801" s="239"/>
    </row>
    <row r="1802" spans="4:4">
      <c r="D1802" s="239"/>
    </row>
    <row r="1803" spans="4:4">
      <c r="D1803" s="239"/>
    </row>
    <row r="1804" spans="4:4">
      <c r="D1804" s="239"/>
    </row>
    <row r="1805" spans="4:4">
      <c r="D1805" s="239"/>
    </row>
    <row r="1806" spans="4:4">
      <c r="D1806" s="239"/>
    </row>
    <row r="1807" spans="4:4">
      <c r="D1807" s="239"/>
    </row>
    <row r="1808" spans="4:4">
      <c r="D1808" s="239"/>
    </row>
    <row r="1809" spans="4:4">
      <c r="D1809" s="239"/>
    </row>
    <row r="1810" spans="4:4">
      <c r="D1810" s="239"/>
    </row>
    <row r="1811" spans="4:4">
      <c r="D1811" s="239"/>
    </row>
    <row r="1812" spans="4:4">
      <c r="D1812" s="239"/>
    </row>
    <row r="1813" spans="4:4">
      <c r="D1813" s="239"/>
    </row>
    <row r="1814" spans="4:4">
      <c r="D1814" s="239"/>
    </row>
    <row r="1815" spans="4:4">
      <c r="D1815" s="239"/>
    </row>
    <row r="1816" spans="4:4">
      <c r="D1816" s="239"/>
    </row>
    <row r="1817" spans="4:4">
      <c r="D1817" s="239"/>
    </row>
    <row r="1818" spans="4:4">
      <c r="D1818" s="239"/>
    </row>
    <row r="1819" spans="4:4">
      <c r="D1819" s="239"/>
    </row>
    <row r="1820" spans="4:4">
      <c r="D1820" s="239"/>
    </row>
    <row r="1821" spans="4:4">
      <c r="D1821" s="239"/>
    </row>
    <row r="1822" spans="4:4">
      <c r="D1822" s="239"/>
    </row>
    <row r="1823" spans="4:4">
      <c r="D1823" s="239"/>
    </row>
    <row r="1824" spans="4:4">
      <c r="D1824" s="239"/>
    </row>
    <row r="1825" spans="4:4">
      <c r="D1825" s="239"/>
    </row>
    <row r="1826" spans="4:4">
      <c r="D1826" s="239"/>
    </row>
    <row r="1827" spans="4:4">
      <c r="D1827" s="239"/>
    </row>
    <row r="1828" spans="4:4">
      <c r="D1828" s="239"/>
    </row>
    <row r="1829" spans="4:4">
      <c r="D1829" s="239"/>
    </row>
    <row r="1830" spans="4:4">
      <c r="D1830" s="239"/>
    </row>
    <row r="1831" spans="4:4">
      <c r="D1831" s="239"/>
    </row>
    <row r="1832" spans="4:4">
      <c r="D1832" s="239"/>
    </row>
    <row r="1833" spans="4:4">
      <c r="D1833" s="239"/>
    </row>
    <row r="1834" spans="4:4">
      <c r="D1834" s="239"/>
    </row>
    <row r="1835" spans="4:4">
      <c r="D1835" s="239"/>
    </row>
    <row r="1836" spans="4:4">
      <c r="D1836" s="239"/>
    </row>
    <row r="1837" spans="4:4">
      <c r="D1837" s="239"/>
    </row>
    <row r="1838" spans="4:4">
      <c r="D1838" s="239"/>
    </row>
    <row r="1839" spans="4:4">
      <c r="D1839" s="239"/>
    </row>
    <row r="1840" spans="4:4">
      <c r="D1840" s="239"/>
    </row>
    <row r="1841" spans="4:4">
      <c r="D1841" s="239"/>
    </row>
    <row r="1842" spans="4:4">
      <c r="D1842" s="239"/>
    </row>
    <row r="1843" spans="4:4">
      <c r="D1843" s="239"/>
    </row>
    <row r="1844" spans="4:4">
      <c r="D1844" s="239"/>
    </row>
    <row r="1845" spans="4:4">
      <c r="D1845" s="239"/>
    </row>
    <row r="1846" spans="4:4">
      <c r="D1846" s="239"/>
    </row>
    <row r="1847" spans="4:4">
      <c r="D1847" s="239"/>
    </row>
    <row r="1848" spans="4:4">
      <c r="D1848" s="239"/>
    </row>
    <row r="1849" spans="4:4">
      <c r="D1849" s="239"/>
    </row>
    <row r="1850" spans="4:4">
      <c r="D1850" s="239"/>
    </row>
    <row r="1851" spans="4:4">
      <c r="D1851" s="239"/>
    </row>
    <row r="1852" spans="4:4">
      <c r="D1852" s="239"/>
    </row>
    <row r="1853" spans="4:4">
      <c r="D1853" s="239"/>
    </row>
    <row r="1854" spans="4:4">
      <c r="D1854" s="239"/>
    </row>
    <row r="1855" spans="4:4">
      <c r="D1855" s="239"/>
    </row>
    <row r="1856" spans="4:4">
      <c r="D1856" s="239"/>
    </row>
    <row r="1857" spans="4:4">
      <c r="D1857" s="239"/>
    </row>
    <row r="1858" spans="4:4">
      <c r="D1858" s="239"/>
    </row>
    <row r="1859" spans="4:4">
      <c r="D1859" s="239"/>
    </row>
    <row r="1860" spans="4:4">
      <c r="D1860" s="239"/>
    </row>
    <row r="1861" spans="4:4">
      <c r="D1861" s="239"/>
    </row>
    <row r="1862" spans="4:4">
      <c r="D1862" s="239"/>
    </row>
    <row r="1863" spans="4:4">
      <c r="D1863" s="239"/>
    </row>
    <row r="1864" spans="4:4">
      <c r="D1864" s="239"/>
    </row>
    <row r="1865" spans="4:4">
      <c r="D1865" s="239"/>
    </row>
    <row r="1866" spans="4:4">
      <c r="D1866" s="239"/>
    </row>
    <row r="1867" spans="4:4">
      <c r="D1867" s="239"/>
    </row>
    <row r="1868" spans="4:4">
      <c r="D1868" s="239"/>
    </row>
    <row r="1869" spans="4:4">
      <c r="D1869" s="239"/>
    </row>
    <row r="1870" spans="4:4">
      <c r="D1870" s="239"/>
    </row>
    <row r="1871" spans="4:4">
      <c r="D1871" s="239"/>
    </row>
    <row r="1872" spans="4:4">
      <c r="D1872" s="239"/>
    </row>
    <row r="1873" spans="4:4">
      <c r="D1873" s="239"/>
    </row>
    <row r="1874" spans="4:4">
      <c r="D1874" s="239"/>
    </row>
    <row r="1875" spans="4:4">
      <c r="D1875" s="239"/>
    </row>
    <row r="1876" spans="4:4">
      <c r="D1876" s="239"/>
    </row>
    <row r="1877" spans="4:4">
      <c r="D1877" s="239"/>
    </row>
    <row r="1878" spans="4:4">
      <c r="D1878" s="239"/>
    </row>
    <row r="1879" spans="4:4">
      <c r="D1879" s="239"/>
    </row>
    <row r="1880" spans="4:4">
      <c r="D1880" s="239"/>
    </row>
    <row r="1881" spans="4:4">
      <c r="D1881" s="239"/>
    </row>
    <row r="1882" spans="4:4">
      <c r="D1882" s="239"/>
    </row>
    <row r="1883" spans="4:4">
      <c r="D1883" s="239"/>
    </row>
    <row r="1884" spans="4:4">
      <c r="D1884" s="239"/>
    </row>
    <row r="1885" spans="4:4">
      <c r="D1885" s="239"/>
    </row>
    <row r="1886" spans="4:4">
      <c r="D1886" s="239"/>
    </row>
    <row r="1887" spans="4:4">
      <c r="D1887" s="239"/>
    </row>
    <row r="1888" spans="4:4">
      <c r="D1888" s="239"/>
    </row>
    <row r="1889" spans="4:4">
      <c r="D1889" s="239"/>
    </row>
    <row r="1890" spans="4:4">
      <c r="D1890" s="239"/>
    </row>
    <row r="1891" spans="4:4">
      <c r="D1891" s="239"/>
    </row>
    <row r="1892" spans="4:4">
      <c r="D1892" s="239"/>
    </row>
    <row r="1893" spans="4:4">
      <c r="D1893" s="239"/>
    </row>
    <row r="1894" spans="4:4">
      <c r="D1894" s="239"/>
    </row>
    <row r="1895" spans="4:4">
      <c r="D1895" s="239"/>
    </row>
    <row r="1896" spans="4:4">
      <c r="D1896" s="239"/>
    </row>
    <row r="1897" spans="4:4">
      <c r="D1897" s="239"/>
    </row>
    <row r="1898" spans="4:4">
      <c r="D1898" s="239"/>
    </row>
    <row r="1899" spans="4:4">
      <c r="D1899" s="239"/>
    </row>
    <row r="1900" spans="4:4">
      <c r="D1900" s="239"/>
    </row>
    <row r="1901" spans="4:4">
      <c r="D1901" s="239"/>
    </row>
    <row r="1902" spans="4:4">
      <c r="D1902" s="239"/>
    </row>
    <row r="1903" spans="4:4">
      <c r="D1903" s="239"/>
    </row>
    <row r="1904" spans="4:4">
      <c r="D1904" s="239"/>
    </row>
    <row r="1905" spans="4:4">
      <c r="D1905" s="239"/>
    </row>
    <row r="1906" spans="4:4">
      <c r="D1906" s="239"/>
    </row>
    <row r="1907" spans="4:4">
      <c r="D1907" s="239"/>
    </row>
    <row r="1908" spans="4:4">
      <c r="D1908" s="239"/>
    </row>
    <row r="1909" spans="4:4">
      <c r="D1909" s="239"/>
    </row>
    <row r="1910" spans="4:4">
      <c r="D1910" s="239"/>
    </row>
    <row r="1911" spans="4:4">
      <c r="D1911" s="239"/>
    </row>
    <row r="1912" spans="4:4">
      <c r="D1912" s="239"/>
    </row>
    <row r="1913" spans="4:4">
      <c r="D1913" s="239"/>
    </row>
    <row r="1914" spans="4:4">
      <c r="D1914" s="239"/>
    </row>
    <row r="1915" spans="4:4">
      <c r="D1915" s="239"/>
    </row>
    <row r="1916" spans="4:4">
      <c r="D1916" s="239"/>
    </row>
    <row r="1917" spans="4:4">
      <c r="D1917" s="239"/>
    </row>
    <row r="1918" spans="4:4">
      <c r="D1918" s="239"/>
    </row>
    <row r="1919" spans="4:4">
      <c r="D1919" s="239"/>
    </row>
    <row r="1920" spans="4:4">
      <c r="D1920" s="239"/>
    </row>
    <row r="1921" spans="4:4">
      <c r="D1921" s="239"/>
    </row>
    <row r="1922" spans="4:4">
      <c r="D1922" s="239"/>
    </row>
    <row r="1923" spans="4:4">
      <c r="D1923" s="239"/>
    </row>
    <row r="1924" spans="4:4">
      <c r="D1924" s="239"/>
    </row>
    <row r="1925" spans="4:4">
      <c r="D1925" s="239"/>
    </row>
    <row r="1926" spans="4:4">
      <c r="D1926" s="239"/>
    </row>
    <row r="1927" spans="4:4">
      <c r="D1927" s="239"/>
    </row>
    <row r="1928" spans="4:4">
      <c r="D1928" s="239"/>
    </row>
    <row r="1929" spans="4:4">
      <c r="D1929" s="239"/>
    </row>
    <row r="1930" spans="4:4">
      <c r="D1930" s="239"/>
    </row>
    <row r="1931" spans="4:4">
      <c r="D1931" s="239"/>
    </row>
    <row r="1932" spans="4:4">
      <c r="D1932" s="239"/>
    </row>
    <row r="1933" spans="4:4">
      <c r="D1933" s="239"/>
    </row>
    <row r="1934" spans="4:4">
      <c r="D1934" s="239"/>
    </row>
    <row r="1935" spans="4:4">
      <c r="D1935" s="239"/>
    </row>
    <row r="1936" spans="4:4">
      <c r="D1936" s="239"/>
    </row>
    <row r="1937" spans="4:4">
      <c r="D1937" s="239"/>
    </row>
    <row r="1938" spans="4:4">
      <c r="D1938" s="239"/>
    </row>
    <row r="1939" spans="4:4">
      <c r="D1939" s="239"/>
    </row>
    <row r="1940" spans="4:4">
      <c r="D1940" s="239"/>
    </row>
    <row r="1941" spans="4:4">
      <c r="D1941" s="239"/>
    </row>
    <row r="1942" spans="4:4">
      <c r="D1942" s="239"/>
    </row>
    <row r="1943" spans="4:4">
      <c r="D1943" s="239"/>
    </row>
    <row r="1944" spans="4:4">
      <c r="D1944" s="239"/>
    </row>
    <row r="1945" spans="4:4">
      <c r="D1945" s="239"/>
    </row>
    <row r="1946" spans="4:4">
      <c r="D1946" s="239"/>
    </row>
    <row r="1947" spans="4:4">
      <c r="D1947" s="239"/>
    </row>
    <row r="1948" spans="4:4">
      <c r="D1948" s="239"/>
    </row>
    <row r="1949" spans="4:4">
      <c r="D1949" s="239"/>
    </row>
    <row r="1950" spans="4:4">
      <c r="D1950" s="239"/>
    </row>
    <row r="1951" spans="4:4">
      <c r="D1951" s="239"/>
    </row>
    <row r="1952" spans="4:4">
      <c r="D1952" s="239"/>
    </row>
    <row r="1953" spans="4:4">
      <c r="D1953" s="239"/>
    </row>
    <row r="1954" spans="4:4">
      <c r="D1954" s="239"/>
    </row>
    <row r="1955" spans="4:4">
      <c r="D1955" s="239"/>
    </row>
    <row r="1956" spans="4:4">
      <c r="D1956" s="239"/>
    </row>
    <row r="1957" spans="4:4">
      <c r="D1957" s="239"/>
    </row>
    <row r="1958" spans="4:4">
      <c r="D1958" s="239"/>
    </row>
    <row r="1959" spans="4:4">
      <c r="D1959" s="239"/>
    </row>
    <row r="1960" spans="4:4">
      <c r="D1960" s="239"/>
    </row>
    <row r="1961" spans="4:4">
      <c r="D1961" s="239"/>
    </row>
    <row r="1962" spans="4:4">
      <c r="D1962" s="239"/>
    </row>
    <row r="1963" spans="4:4">
      <c r="D1963" s="239"/>
    </row>
    <row r="1964" spans="4:4">
      <c r="D1964" s="239"/>
    </row>
    <row r="1965" spans="4:4">
      <c r="D1965" s="239"/>
    </row>
    <row r="1966" spans="4:4">
      <c r="D1966" s="239"/>
    </row>
    <row r="1967" spans="4:4">
      <c r="D1967" s="239"/>
    </row>
    <row r="1968" spans="4:4">
      <c r="D1968" s="239"/>
    </row>
    <row r="1969" spans="4:4">
      <c r="D1969" s="239"/>
    </row>
    <row r="1970" spans="4:4">
      <c r="D1970" s="239"/>
    </row>
    <row r="1971" spans="4:4">
      <c r="D1971" s="239"/>
    </row>
    <row r="1972" spans="4:4">
      <c r="D1972" s="239"/>
    </row>
    <row r="1973" spans="4:4">
      <c r="D1973" s="239"/>
    </row>
    <row r="1974" spans="4:4">
      <c r="D1974" s="239"/>
    </row>
    <row r="1975" spans="4:4">
      <c r="D1975" s="239"/>
    </row>
    <row r="1976" spans="4:4">
      <c r="D1976" s="239"/>
    </row>
    <row r="1977" spans="4:4">
      <c r="D1977" s="239"/>
    </row>
    <row r="1978" spans="4:4">
      <c r="D1978" s="239"/>
    </row>
    <row r="1979" spans="4:4">
      <c r="D1979" s="239"/>
    </row>
    <row r="1980" spans="4:4">
      <c r="D1980" s="239"/>
    </row>
    <row r="1981" spans="4:4">
      <c r="D1981" s="239"/>
    </row>
    <row r="1982" spans="4:4">
      <c r="D1982" s="239"/>
    </row>
    <row r="1983" spans="4:4">
      <c r="D1983" s="239"/>
    </row>
    <row r="1984" spans="4:4">
      <c r="D1984" s="239"/>
    </row>
    <row r="1985" spans="4:4">
      <c r="D1985" s="239"/>
    </row>
    <row r="1986" spans="4:4">
      <c r="D1986" s="239"/>
    </row>
    <row r="1987" spans="4:4">
      <c r="D1987" s="239"/>
    </row>
    <row r="1988" spans="4:4">
      <c r="D1988" s="239"/>
    </row>
    <row r="1989" spans="4:4">
      <c r="D1989" s="239"/>
    </row>
    <row r="1990" spans="4:4">
      <c r="D1990" s="239"/>
    </row>
    <row r="1991" spans="4:4">
      <c r="D1991" s="239"/>
    </row>
    <row r="1992" spans="4:4">
      <c r="D1992" s="239"/>
    </row>
    <row r="1993" spans="4:4">
      <c r="D1993" s="239"/>
    </row>
    <row r="1994" spans="4:4">
      <c r="D1994" s="239"/>
    </row>
    <row r="1995" spans="4:4">
      <c r="D1995" s="239"/>
    </row>
    <row r="1996" spans="4:4">
      <c r="D1996" s="239"/>
    </row>
    <row r="1997" spans="4:4">
      <c r="D1997" s="239"/>
    </row>
    <row r="1998" spans="4:4">
      <c r="D1998" s="239"/>
    </row>
    <row r="1999" spans="4:4">
      <c r="D1999" s="239"/>
    </row>
    <row r="2000" spans="4:4">
      <c r="D2000" s="239"/>
    </row>
    <row r="2001" spans="4:4">
      <c r="D2001" s="239"/>
    </row>
    <row r="2002" spans="4:4">
      <c r="D2002" s="239"/>
    </row>
    <row r="2003" spans="4:4">
      <c r="D2003" s="239"/>
    </row>
    <row r="2004" spans="4:4">
      <c r="D2004" s="239"/>
    </row>
    <row r="2005" spans="4:4">
      <c r="D2005" s="239"/>
    </row>
    <row r="2006" spans="4:4">
      <c r="D2006" s="239"/>
    </row>
    <row r="2007" spans="4:4">
      <c r="D2007" s="239"/>
    </row>
    <row r="2008" spans="4:4">
      <c r="D2008" s="239"/>
    </row>
    <row r="2009" spans="4:4">
      <c r="D2009" s="239"/>
    </row>
    <row r="2010" spans="4:4">
      <c r="D2010" s="239"/>
    </row>
    <row r="2011" spans="4:4">
      <c r="D2011" s="239"/>
    </row>
    <row r="2012" spans="4:4">
      <c r="D2012" s="239"/>
    </row>
    <row r="2013" spans="4:4">
      <c r="D2013" s="239"/>
    </row>
    <row r="2014" spans="4:4">
      <c r="D2014" s="239"/>
    </row>
    <row r="2015" spans="4:4">
      <c r="D2015" s="239"/>
    </row>
    <row r="2016" spans="4:4">
      <c r="D2016" s="239"/>
    </row>
    <row r="2017" spans="4:4">
      <c r="D2017" s="239"/>
    </row>
    <row r="2018" spans="4:4">
      <c r="D2018" s="239"/>
    </row>
    <row r="2019" spans="4:4">
      <c r="D2019" s="239"/>
    </row>
    <row r="2020" spans="4:4">
      <c r="D2020" s="239"/>
    </row>
    <row r="2021" spans="4:4">
      <c r="D2021" s="239"/>
    </row>
    <row r="2022" spans="4:4">
      <c r="D2022" s="239"/>
    </row>
    <row r="2023" spans="4:4">
      <c r="D2023" s="239"/>
    </row>
    <row r="2024" spans="4:4">
      <c r="D2024" s="239"/>
    </row>
    <row r="2025" spans="4:4">
      <c r="D2025" s="239"/>
    </row>
    <row r="2026" spans="4:4">
      <c r="D2026" s="239"/>
    </row>
    <row r="2027" spans="4:4">
      <c r="D2027" s="239"/>
    </row>
    <row r="2028" spans="4:4">
      <c r="D2028" s="239"/>
    </row>
    <row r="2029" spans="4:4">
      <c r="D2029" s="239"/>
    </row>
    <row r="2030" spans="4:4">
      <c r="D2030" s="239"/>
    </row>
    <row r="2031" spans="4:4">
      <c r="D2031" s="239"/>
    </row>
    <row r="2032" spans="4:4">
      <c r="D2032" s="239"/>
    </row>
    <row r="2033" spans="4:4">
      <c r="D2033" s="239"/>
    </row>
    <row r="2034" spans="4:4">
      <c r="D2034" s="239"/>
    </row>
    <row r="2035" spans="4:4">
      <c r="D2035" s="239"/>
    </row>
    <row r="2036" spans="4:4">
      <c r="D2036" s="239"/>
    </row>
    <row r="2037" spans="4:4">
      <c r="D2037" s="239"/>
    </row>
    <row r="2038" spans="4:4">
      <c r="D2038" s="239"/>
    </row>
    <row r="2039" spans="4:4">
      <c r="D2039" s="239"/>
    </row>
    <row r="2040" spans="4:4">
      <c r="D2040" s="239"/>
    </row>
    <row r="2041" spans="4:4">
      <c r="D2041" s="239"/>
    </row>
    <row r="2042" spans="4:4">
      <c r="D2042" s="239"/>
    </row>
    <row r="2043" spans="4:4">
      <c r="D2043" s="239"/>
    </row>
    <row r="2044" spans="4:4">
      <c r="D2044" s="239"/>
    </row>
    <row r="2045" spans="4:4">
      <c r="D2045" s="239"/>
    </row>
    <row r="2046" spans="4:4">
      <c r="D2046" s="239"/>
    </row>
    <row r="2047" spans="4:4">
      <c r="D2047" s="239"/>
    </row>
    <row r="2048" spans="4:4">
      <c r="D2048" s="239"/>
    </row>
    <row r="2049" spans="4:4">
      <c r="D2049" s="239"/>
    </row>
    <row r="2050" spans="4:4">
      <c r="D2050" s="239"/>
    </row>
    <row r="2051" spans="4:4">
      <c r="D2051" s="239"/>
    </row>
    <row r="2052" spans="4:4">
      <c r="D2052" s="239"/>
    </row>
    <row r="2053" spans="4:4">
      <c r="D2053" s="239"/>
    </row>
    <row r="2054" spans="4:4">
      <c r="D2054" s="239"/>
    </row>
    <row r="2055" spans="4:4">
      <c r="D2055" s="239"/>
    </row>
    <row r="2056" spans="4:4">
      <c r="D2056" s="239"/>
    </row>
    <row r="2057" spans="4:4">
      <c r="D2057" s="239"/>
    </row>
    <row r="2058" spans="4:4">
      <c r="D2058" s="239"/>
    </row>
    <row r="2059" spans="4:4">
      <c r="D2059" s="239"/>
    </row>
    <row r="2060" spans="4:4">
      <c r="D2060" s="239"/>
    </row>
    <row r="2061" spans="4:4">
      <c r="D2061" s="239"/>
    </row>
    <row r="2062" spans="4:4">
      <c r="D2062" s="239"/>
    </row>
    <row r="2063" spans="4:4">
      <c r="D2063" s="239"/>
    </row>
    <row r="2064" spans="4:4">
      <c r="D2064" s="239"/>
    </row>
    <row r="2065" spans="4:4">
      <c r="D2065" s="239"/>
    </row>
    <row r="2066" spans="4:4">
      <c r="D2066" s="239"/>
    </row>
    <row r="2067" spans="4:4">
      <c r="D2067" s="239"/>
    </row>
    <row r="2068" spans="4:4">
      <c r="D2068" s="239"/>
    </row>
    <row r="2069" spans="4:4">
      <c r="D2069" s="239"/>
    </row>
    <row r="2070" spans="4:4">
      <c r="D2070" s="239"/>
    </row>
    <row r="2071" spans="4:4">
      <c r="D2071" s="239"/>
    </row>
    <row r="2072" spans="4:4">
      <c r="D2072" s="239"/>
    </row>
    <row r="2073" spans="4:4">
      <c r="D2073" s="239"/>
    </row>
    <row r="2074" spans="4:4">
      <c r="D2074" s="239"/>
    </row>
    <row r="2075" spans="4:4">
      <c r="D2075" s="239"/>
    </row>
    <row r="2076" spans="4:4">
      <c r="D2076" s="239"/>
    </row>
    <row r="2077" spans="4:4">
      <c r="D2077" s="239"/>
    </row>
    <row r="2078" spans="4:4">
      <c r="D2078" s="239"/>
    </row>
    <row r="2079" spans="4:4">
      <c r="D2079" s="239"/>
    </row>
    <row r="2080" spans="4:4">
      <c r="D2080" s="239"/>
    </row>
    <row r="2081" spans="4:4">
      <c r="D2081" s="239"/>
    </row>
    <row r="2082" spans="4:4">
      <c r="D2082" s="239"/>
    </row>
    <row r="2083" spans="4:4">
      <c r="D2083" s="239"/>
    </row>
    <row r="2084" spans="4:4">
      <c r="D2084" s="239"/>
    </row>
    <row r="2085" spans="4:4">
      <c r="D2085" s="239"/>
    </row>
    <row r="2086" spans="4:4">
      <c r="D2086" s="239"/>
    </row>
    <row r="2087" spans="4:4">
      <c r="D2087" s="239"/>
    </row>
    <row r="2088" spans="4:4">
      <c r="D2088" s="239"/>
    </row>
    <row r="2089" spans="4:4">
      <c r="D2089" s="239"/>
    </row>
    <row r="2090" spans="4:4">
      <c r="D2090" s="239"/>
    </row>
    <row r="2091" spans="4:4">
      <c r="D2091" s="239"/>
    </row>
    <row r="2092" spans="4:4">
      <c r="D2092" s="239"/>
    </row>
    <row r="2093" spans="4:4">
      <c r="D2093" s="239"/>
    </row>
    <row r="2094" spans="4:4">
      <c r="D2094" s="239"/>
    </row>
    <row r="2095" spans="4:4">
      <c r="D2095" s="239"/>
    </row>
    <row r="2096" spans="4:4">
      <c r="D2096" s="239"/>
    </row>
    <row r="2097" spans="4:4">
      <c r="D2097" s="239"/>
    </row>
    <row r="2098" spans="4:4">
      <c r="D2098" s="239"/>
    </row>
    <row r="2099" spans="4:4">
      <c r="D2099" s="239"/>
    </row>
    <row r="2100" spans="4:4">
      <c r="D2100" s="239"/>
    </row>
    <row r="2101" spans="4:4">
      <c r="D2101" s="239"/>
    </row>
    <row r="2102" spans="4:4">
      <c r="D2102" s="239"/>
    </row>
    <row r="2103" spans="4:4">
      <c r="D2103" s="239"/>
    </row>
    <row r="2104" spans="4:4">
      <c r="D2104" s="239"/>
    </row>
    <row r="2105" spans="4:4">
      <c r="D2105" s="239"/>
    </row>
    <row r="2106" spans="4:4">
      <c r="D2106" s="239"/>
    </row>
    <row r="2107" spans="4:4">
      <c r="D2107" s="239"/>
    </row>
    <row r="2108" spans="4:4">
      <c r="D2108" s="239"/>
    </row>
    <row r="2109" spans="4:4">
      <c r="D2109" s="239"/>
    </row>
    <row r="2110" spans="4:4">
      <c r="D2110" s="239"/>
    </row>
    <row r="2111" spans="4:4">
      <c r="D2111" s="239"/>
    </row>
    <row r="2112" spans="4:4">
      <c r="D2112" s="239"/>
    </row>
    <row r="2113" spans="4:4">
      <c r="D2113" s="239"/>
    </row>
    <row r="2114" spans="4:4">
      <c r="D2114" s="239"/>
    </row>
    <row r="2115" spans="4:4">
      <c r="D2115" s="239"/>
    </row>
    <row r="2116" spans="4:4">
      <c r="D2116" s="239"/>
    </row>
    <row r="2117" spans="4:4">
      <c r="D2117" s="239"/>
    </row>
    <row r="2118" spans="4:4">
      <c r="D2118" s="239"/>
    </row>
    <row r="2119" spans="4:4">
      <c r="D2119" s="239"/>
    </row>
    <row r="2120" spans="4:4">
      <c r="D2120" s="239"/>
    </row>
    <row r="2121" spans="4:4">
      <c r="D2121" s="239"/>
    </row>
    <row r="2122" spans="4:4">
      <c r="D2122" s="239"/>
    </row>
    <row r="2123" spans="4:4">
      <c r="D2123" s="239"/>
    </row>
    <row r="2124" spans="4:4">
      <c r="D2124" s="239"/>
    </row>
    <row r="2125" spans="4:4">
      <c r="D2125" s="239"/>
    </row>
    <row r="2126" spans="4:4">
      <c r="D2126" s="239"/>
    </row>
    <row r="2127" spans="4:4">
      <c r="D2127" s="239"/>
    </row>
    <row r="2128" spans="4:4">
      <c r="D2128" s="239"/>
    </row>
    <row r="2129" spans="4:4">
      <c r="D2129" s="239"/>
    </row>
    <row r="2130" spans="4:4">
      <c r="D2130" s="239"/>
    </row>
    <row r="2131" spans="4:4">
      <c r="D2131" s="239"/>
    </row>
    <row r="2132" spans="4:4">
      <c r="D2132" s="239"/>
    </row>
    <row r="2133" spans="4:4">
      <c r="D2133" s="239"/>
    </row>
    <row r="2134" spans="4:4">
      <c r="D2134" s="239"/>
    </row>
    <row r="2135" spans="4:4">
      <c r="D2135" s="239"/>
    </row>
    <row r="2136" spans="4:4">
      <c r="D2136" s="239"/>
    </row>
    <row r="2137" spans="4:4">
      <c r="D2137" s="239"/>
    </row>
    <row r="2138" spans="4:4">
      <c r="D2138" s="239"/>
    </row>
    <row r="2139" spans="4:4">
      <c r="D2139" s="239"/>
    </row>
    <row r="2140" spans="4:4">
      <c r="D2140" s="239"/>
    </row>
    <row r="2141" spans="4:4">
      <c r="D2141" s="239"/>
    </row>
    <row r="2142" spans="4:4">
      <c r="D2142" s="239"/>
    </row>
    <row r="2143" spans="4:4">
      <c r="D2143" s="239"/>
    </row>
    <row r="2144" spans="4:4">
      <c r="D2144" s="239"/>
    </row>
    <row r="2145" spans="4:4">
      <c r="D2145" s="239"/>
    </row>
    <row r="2146" spans="4:4">
      <c r="D2146" s="239"/>
    </row>
    <row r="2147" spans="4:4">
      <c r="D2147" s="239"/>
    </row>
    <row r="2148" spans="4:4">
      <c r="D2148" s="239"/>
    </row>
    <row r="2149" spans="4:4">
      <c r="D2149" s="239"/>
    </row>
    <row r="2150" spans="4:4">
      <c r="D2150" s="239"/>
    </row>
    <row r="2151" spans="4:4">
      <c r="D2151" s="239"/>
    </row>
    <row r="2152" spans="4:4">
      <c r="D2152" s="239"/>
    </row>
    <row r="2153" spans="4:4">
      <c r="D2153" s="239"/>
    </row>
    <row r="2154" spans="4:4">
      <c r="D2154" s="239"/>
    </row>
    <row r="2155" spans="4:4">
      <c r="D2155" s="239"/>
    </row>
    <row r="2156" spans="4:4">
      <c r="D2156" s="239"/>
    </row>
    <row r="2157" spans="4:4">
      <c r="D2157" s="239"/>
    </row>
    <row r="2158" spans="4:4">
      <c r="D2158" s="239"/>
    </row>
    <row r="2159" spans="4:4">
      <c r="D2159" s="239"/>
    </row>
    <row r="2160" spans="4:4">
      <c r="D2160" s="239"/>
    </row>
    <row r="2161" spans="4:4">
      <c r="D2161" s="239"/>
    </row>
    <row r="2162" spans="4:4">
      <c r="D2162" s="239"/>
    </row>
    <row r="2163" spans="4:4">
      <c r="D2163" s="239"/>
    </row>
    <row r="2164" spans="4:4">
      <c r="D2164" s="239"/>
    </row>
    <row r="2165" spans="4:4">
      <c r="D2165" s="239"/>
    </row>
    <row r="2166" spans="4:4">
      <c r="D2166" s="239"/>
    </row>
    <row r="2167" spans="4:4">
      <c r="D2167" s="239"/>
    </row>
    <row r="2168" spans="4:4">
      <c r="D2168" s="239"/>
    </row>
    <row r="2169" spans="4:4">
      <c r="D2169" s="239"/>
    </row>
    <row r="2170" spans="4:4">
      <c r="D2170" s="239"/>
    </row>
    <row r="2171" spans="4:4">
      <c r="D2171" s="239"/>
    </row>
    <row r="2172" spans="4:4">
      <c r="D2172" s="239"/>
    </row>
    <row r="2173" spans="4:4">
      <c r="D2173" s="239"/>
    </row>
    <row r="2174" spans="4:4">
      <c r="D2174" s="239"/>
    </row>
    <row r="2175" spans="4:4">
      <c r="D2175" s="239"/>
    </row>
    <row r="2176" spans="4:4">
      <c r="D2176" s="239"/>
    </row>
    <row r="2177" spans="4:4">
      <c r="D2177" s="239"/>
    </row>
    <row r="2178" spans="4:4">
      <c r="D2178" s="239"/>
    </row>
    <row r="2179" spans="4:4">
      <c r="D2179" s="239"/>
    </row>
    <row r="2180" spans="4:4">
      <c r="D2180" s="239"/>
    </row>
    <row r="2181" spans="4:4">
      <c r="D2181" s="239"/>
    </row>
    <row r="2182" spans="4:4">
      <c r="D2182" s="239"/>
    </row>
    <row r="2183" spans="4:4">
      <c r="D2183" s="239"/>
    </row>
    <row r="2184" spans="4:4">
      <c r="D2184" s="239"/>
    </row>
    <row r="2185" spans="4:4">
      <c r="D2185" s="239"/>
    </row>
    <row r="2186" spans="4:4">
      <c r="D2186" s="239"/>
    </row>
    <row r="2187" spans="4:4">
      <c r="D2187" s="239"/>
    </row>
    <row r="2188" spans="4:4">
      <c r="D2188" s="239"/>
    </row>
    <row r="2189" spans="4:4">
      <c r="D2189" s="239"/>
    </row>
    <row r="2190" spans="4:4">
      <c r="D2190" s="239"/>
    </row>
    <row r="2191" spans="4:4">
      <c r="D2191" s="239"/>
    </row>
    <row r="2192" spans="4:4">
      <c r="D2192" s="239"/>
    </row>
    <row r="2193" spans="4:4">
      <c r="D2193" s="239"/>
    </row>
    <row r="2194" spans="4:4">
      <c r="D2194" s="239"/>
    </row>
    <row r="2195" spans="4:4">
      <c r="D2195" s="239"/>
    </row>
    <row r="2196" spans="4:4">
      <c r="D2196" s="239"/>
    </row>
    <row r="2197" spans="4:4">
      <c r="D2197" s="239"/>
    </row>
    <row r="2198" spans="4:4">
      <c r="D2198" s="239"/>
    </row>
    <row r="2199" spans="4:4">
      <c r="D2199" s="239"/>
    </row>
    <row r="2200" spans="4:4">
      <c r="D2200" s="239"/>
    </row>
    <row r="2201" spans="4:4">
      <c r="D2201" s="239"/>
    </row>
    <row r="2202" spans="4:4">
      <c r="D2202" s="239"/>
    </row>
    <row r="2203" spans="4:4">
      <c r="D2203" s="239"/>
    </row>
    <row r="2204" spans="4:4">
      <c r="D2204" s="239"/>
    </row>
    <row r="2205" spans="4:4">
      <c r="D2205" s="239"/>
    </row>
    <row r="2206" spans="4:4">
      <c r="D2206" s="239"/>
    </row>
    <row r="2207" spans="4:4">
      <c r="D2207" s="239"/>
    </row>
    <row r="2208" spans="4:4">
      <c r="D2208" s="239"/>
    </row>
    <row r="2209" spans="4:4">
      <c r="D2209" s="239"/>
    </row>
    <row r="2210" spans="4:4">
      <c r="D2210" s="239"/>
    </row>
    <row r="2211" spans="4:4">
      <c r="D2211" s="239"/>
    </row>
    <row r="2212" spans="4:4">
      <c r="D2212" s="239"/>
    </row>
    <row r="2213" spans="4:4">
      <c r="D2213" s="239"/>
    </row>
    <row r="2214" spans="4:4">
      <c r="D2214" s="239"/>
    </row>
    <row r="2215" spans="4:4">
      <c r="D2215" s="239"/>
    </row>
    <row r="2216" spans="4:4">
      <c r="D2216" s="239"/>
    </row>
    <row r="2217" spans="4:4">
      <c r="D2217" s="239"/>
    </row>
    <row r="2218" spans="4:4">
      <c r="D2218" s="239"/>
    </row>
    <row r="2219" spans="4:4">
      <c r="D2219" s="239"/>
    </row>
    <row r="2220" spans="4:4">
      <c r="D2220" s="239"/>
    </row>
    <row r="2221" spans="4:4">
      <c r="D2221" s="239"/>
    </row>
    <row r="2222" spans="4:4">
      <c r="D2222" s="239"/>
    </row>
    <row r="2223" spans="4:4">
      <c r="D2223" s="239"/>
    </row>
    <row r="2224" spans="4:4">
      <c r="D2224" s="239"/>
    </row>
    <row r="2225" spans="4:4">
      <c r="D2225" s="239"/>
    </row>
    <row r="2226" spans="4:4">
      <c r="D2226" s="239"/>
    </row>
    <row r="2227" spans="4:4">
      <c r="D2227" s="239"/>
    </row>
    <row r="2228" spans="4:4">
      <c r="D2228" s="239"/>
    </row>
    <row r="2229" spans="4:4">
      <c r="D2229" s="239"/>
    </row>
    <row r="2230" spans="4:4">
      <c r="D2230" s="239"/>
    </row>
    <row r="2231" spans="4:4">
      <c r="D2231" s="239"/>
    </row>
    <row r="2232" spans="4:4">
      <c r="D2232" s="239"/>
    </row>
    <row r="2233" spans="4:4">
      <c r="D2233" s="239"/>
    </row>
    <row r="2234" spans="4:4">
      <c r="D2234" s="239"/>
    </row>
    <row r="2235" spans="4:4">
      <c r="D2235" s="239"/>
    </row>
    <row r="2236" spans="4:4">
      <c r="D2236" s="239"/>
    </row>
    <row r="2237" spans="4:4">
      <c r="D2237" s="239"/>
    </row>
    <row r="2238" spans="4:4">
      <c r="D2238" s="239"/>
    </row>
    <row r="2239" spans="4:4">
      <c r="D2239" s="239"/>
    </row>
    <row r="2240" spans="4:4">
      <c r="D2240" s="239"/>
    </row>
    <row r="2241" spans="4:4">
      <c r="D2241" s="239"/>
    </row>
    <row r="2242" spans="4:4">
      <c r="D2242" s="239"/>
    </row>
    <row r="2243" spans="4:4">
      <c r="D2243" s="239"/>
    </row>
    <row r="2244" spans="4:4">
      <c r="D2244" s="239"/>
    </row>
    <row r="2245" spans="4:4">
      <c r="D2245" s="239"/>
    </row>
    <row r="2246" spans="4:4">
      <c r="D2246" s="239"/>
    </row>
    <row r="2247" spans="4:4">
      <c r="D2247" s="239"/>
    </row>
    <row r="2248" spans="4:4">
      <c r="D2248" s="239"/>
    </row>
    <row r="2249" spans="4:4">
      <c r="D2249" s="239"/>
    </row>
    <row r="2250" spans="4:4">
      <c r="D2250" s="239"/>
    </row>
    <row r="2251" spans="4:4">
      <c r="D2251" s="239"/>
    </row>
    <row r="2252" spans="4:4">
      <c r="D2252" s="239"/>
    </row>
    <row r="2253" spans="4:4">
      <c r="D2253" s="239"/>
    </row>
    <row r="2254" spans="4:4">
      <c r="D2254" s="239"/>
    </row>
    <row r="2255" spans="4:4">
      <c r="D2255" s="239"/>
    </row>
    <row r="2256" spans="4:4">
      <c r="D2256" s="239"/>
    </row>
    <row r="2257" spans="4:4">
      <c r="D2257" s="239"/>
    </row>
    <row r="2258" spans="4:4">
      <c r="D2258" s="239"/>
    </row>
    <row r="2259" spans="4:4">
      <c r="D2259" s="239"/>
    </row>
    <row r="2260" spans="4:4">
      <c r="D2260" s="239"/>
    </row>
    <row r="2261" spans="4:4">
      <c r="D2261" s="239"/>
    </row>
    <row r="2262" spans="4:4">
      <c r="D2262" s="239"/>
    </row>
    <row r="2263" spans="4:4">
      <c r="D2263" s="239"/>
    </row>
    <row r="2264" spans="4:4">
      <c r="D2264" s="239"/>
    </row>
    <row r="2265" spans="4:4">
      <c r="D2265" s="239"/>
    </row>
    <row r="2266" spans="4:4">
      <c r="D2266" s="239"/>
    </row>
    <row r="2267" spans="4:4">
      <c r="D2267" s="239"/>
    </row>
    <row r="2268" spans="4:4">
      <c r="D2268" s="239"/>
    </row>
    <row r="2269" spans="4:4">
      <c r="D2269" s="239"/>
    </row>
    <row r="2270" spans="4:4">
      <c r="D2270" s="239"/>
    </row>
    <row r="2271" spans="4:4">
      <c r="D2271" s="239"/>
    </row>
    <row r="2272" spans="4:4">
      <c r="D2272" s="239"/>
    </row>
    <row r="2273" spans="4:4">
      <c r="D2273" s="239"/>
    </row>
    <row r="2274" spans="4:4">
      <c r="D2274" s="239"/>
    </row>
    <row r="2275" spans="4:4">
      <c r="D2275" s="239"/>
    </row>
    <row r="2276" spans="4:4">
      <c r="D2276" s="239"/>
    </row>
    <row r="2277" spans="4:4">
      <c r="D2277" s="239"/>
    </row>
    <row r="2278" spans="4:4">
      <c r="D2278" s="239"/>
    </row>
    <row r="2279" spans="4:4">
      <c r="D2279" s="239"/>
    </row>
    <row r="2280" spans="4:4">
      <c r="D2280" s="239"/>
    </row>
    <row r="2281" spans="4:4">
      <c r="D2281" s="239"/>
    </row>
    <row r="2282" spans="4:4">
      <c r="D2282" s="239"/>
    </row>
    <row r="2283" spans="4:4">
      <c r="D2283" s="239"/>
    </row>
    <row r="2284" spans="4:4">
      <c r="D2284" s="239"/>
    </row>
    <row r="2285" spans="4:4">
      <c r="D2285" s="239"/>
    </row>
    <row r="2286" spans="4:4">
      <c r="D2286" s="239"/>
    </row>
    <row r="2287" spans="4:4">
      <c r="D2287" s="239"/>
    </row>
    <row r="2288" spans="4:4">
      <c r="D2288" s="239"/>
    </row>
    <row r="2289" spans="4:4">
      <c r="D2289" s="239"/>
    </row>
    <row r="2290" spans="4:4">
      <c r="D2290" s="239"/>
    </row>
    <row r="2291" spans="4:4">
      <c r="D2291" s="239"/>
    </row>
    <row r="2292" spans="4:4">
      <c r="D2292" s="239"/>
    </row>
    <row r="2293" spans="4:4">
      <c r="D2293" s="239"/>
    </row>
    <row r="2294" spans="4:4">
      <c r="D2294" s="239"/>
    </row>
    <row r="2295" spans="4:4">
      <c r="D2295" s="239"/>
    </row>
    <row r="2296" spans="4:4">
      <c r="D2296" s="239"/>
    </row>
    <row r="2297" spans="4:4">
      <c r="D2297" s="239"/>
    </row>
    <row r="2298" spans="4:4">
      <c r="D2298" s="239"/>
    </row>
    <row r="2299" spans="4:4">
      <c r="D2299" s="239"/>
    </row>
    <row r="2300" spans="4:4">
      <c r="D2300" s="239"/>
    </row>
    <row r="2301" spans="4:4">
      <c r="D2301" s="239"/>
    </row>
    <row r="2302" spans="4:4">
      <c r="D2302" s="239"/>
    </row>
    <row r="2303" spans="4:4">
      <c r="D2303" s="239"/>
    </row>
    <row r="2304" spans="4:4">
      <c r="D2304" s="239"/>
    </row>
    <row r="2305" spans="4:4">
      <c r="D2305" s="239"/>
    </row>
    <row r="2306" spans="4:4">
      <c r="D2306" s="239"/>
    </row>
    <row r="2307" spans="4:4">
      <c r="D2307" s="239"/>
    </row>
    <row r="2308" spans="4:4">
      <c r="D2308" s="239"/>
    </row>
    <row r="2309" spans="4:4">
      <c r="D2309" s="239"/>
    </row>
    <row r="2310" spans="4:4">
      <c r="D2310" s="239"/>
    </row>
    <row r="2311" spans="4:4">
      <c r="D2311" s="239"/>
    </row>
    <row r="2312" spans="4:4">
      <c r="D2312" s="239"/>
    </row>
    <row r="2313" spans="4:4">
      <c r="D2313" s="239"/>
    </row>
    <row r="2314" spans="4:4">
      <c r="D2314" s="239"/>
    </row>
    <row r="2315" spans="4:4">
      <c r="D2315" s="239"/>
    </row>
    <row r="2316" spans="4:4">
      <c r="D2316" s="239"/>
    </row>
    <row r="2317" spans="4:4">
      <c r="D2317" s="239"/>
    </row>
    <row r="2318" spans="4:4">
      <c r="D2318" s="239"/>
    </row>
    <row r="2319" spans="4:4">
      <c r="D2319" s="239"/>
    </row>
    <row r="2320" spans="4:4">
      <c r="D2320" s="239"/>
    </row>
    <row r="2321" spans="4:4">
      <c r="D2321" s="239"/>
    </row>
    <row r="2322" spans="4:4">
      <c r="D2322" s="239"/>
    </row>
    <row r="2323" spans="4:4">
      <c r="D2323" s="239"/>
    </row>
    <row r="2324" spans="4:4">
      <c r="D2324" s="239"/>
    </row>
    <row r="2325" spans="4:4">
      <c r="D2325" s="239"/>
    </row>
    <row r="2326" spans="4:4">
      <c r="D2326" s="239"/>
    </row>
    <row r="2327" spans="4:4">
      <c r="D2327" s="239"/>
    </row>
    <row r="2328" spans="4:4">
      <c r="D2328" s="239"/>
    </row>
    <row r="2329" spans="4:4">
      <c r="D2329" s="239"/>
    </row>
    <row r="2330" spans="4:4">
      <c r="D2330" s="239"/>
    </row>
    <row r="2331" spans="4:4">
      <c r="D2331" s="239"/>
    </row>
    <row r="2332" spans="4:4">
      <c r="D2332" s="239"/>
    </row>
    <row r="2333" spans="4:4">
      <c r="D2333" s="239"/>
    </row>
    <row r="2334" spans="4:4">
      <c r="D2334" s="239"/>
    </row>
    <row r="2335" spans="4:4">
      <c r="D2335" s="239"/>
    </row>
    <row r="2336" spans="4:4">
      <c r="D2336" s="239"/>
    </row>
    <row r="2337" spans="4:4">
      <c r="D2337" s="239"/>
    </row>
    <row r="2338" spans="4:4">
      <c r="D2338" s="239"/>
    </row>
    <row r="2339" spans="4:4">
      <c r="D2339" s="239"/>
    </row>
    <row r="2340" spans="4:4">
      <c r="D2340" s="239"/>
    </row>
    <row r="2341" spans="4:4">
      <c r="D2341" s="239"/>
    </row>
    <row r="2342" spans="4:4">
      <c r="D2342" s="239"/>
    </row>
    <row r="2343" spans="4:4">
      <c r="D2343" s="239"/>
    </row>
    <row r="2344" spans="4:4">
      <c r="D2344" s="239"/>
    </row>
    <row r="2345" spans="4:4">
      <c r="D2345" s="239"/>
    </row>
    <row r="2346" spans="4:4">
      <c r="D2346" s="239"/>
    </row>
    <row r="2347" spans="4:4">
      <c r="D2347" s="239"/>
    </row>
    <row r="2348" spans="4:4">
      <c r="D2348" s="239"/>
    </row>
    <row r="2349" spans="4:4">
      <c r="D2349" s="239"/>
    </row>
    <row r="2350" spans="4:4">
      <c r="D2350" s="239"/>
    </row>
    <row r="2351" spans="4:4">
      <c r="D2351" s="239"/>
    </row>
    <row r="2352" spans="4:4">
      <c r="D2352" s="239"/>
    </row>
    <row r="2353" spans="4:4">
      <c r="D2353" s="239"/>
    </row>
    <row r="2354" spans="4:4">
      <c r="D2354" s="239"/>
    </row>
    <row r="2355" spans="4:4">
      <c r="D2355" s="239"/>
    </row>
    <row r="2356" spans="4:4">
      <c r="D2356" s="239"/>
    </row>
    <row r="2357" spans="4:4">
      <c r="D2357" s="239"/>
    </row>
    <row r="2358" spans="4:4">
      <c r="D2358" s="239"/>
    </row>
    <row r="2359" spans="4:4">
      <c r="D2359" s="239"/>
    </row>
    <row r="2360" spans="4:4">
      <c r="D2360" s="239"/>
    </row>
    <row r="2361" spans="4:4">
      <c r="D2361" s="239"/>
    </row>
    <row r="2362" spans="4:4">
      <c r="D2362" s="239"/>
    </row>
    <row r="2363" spans="4:4">
      <c r="D2363" s="239"/>
    </row>
    <row r="2364" spans="4:4">
      <c r="D2364" s="239"/>
    </row>
    <row r="2365" spans="4:4">
      <c r="D2365" s="239"/>
    </row>
    <row r="2366" spans="4:4">
      <c r="D2366" s="239"/>
    </row>
    <row r="2367" spans="4:4">
      <c r="D2367" s="239"/>
    </row>
    <row r="2368" spans="4:4">
      <c r="D2368" s="239"/>
    </row>
    <row r="2369" spans="4:4">
      <c r="D2369" s="239"/>
    </row>
    <row r="2370" spans="4:4">
      <c r="D2370" s="239"/>
    </row>
    <row r="2371" spans="4:4">
      <c r="D2371" s="239"/>
    </row>
    <row r="2372" spans="4:4">
      <c r="D2372" s="239"/>
    </row>
    <row r="2373" spans="4:4">
      <c r="D2373" s="239"/>
    </row>
    <row r="2374" spans="4:4">
      <c r="D2374" s="239"/>
    </row>
    <row r="2375" spans="4:4">
      <c r="D2375" s="239"/>
    </row>
    <row r="2376" spans="4:4">
      <c r="D2376" s="239"/>
    </row>
    <row r="2377" spans="4:4">
      <c r="D2377" s="239"/>
    </row>
    <row r="2378" spans="4:4">
      <c r="D2378" s="239"/>
    </row>
    <row r="2379" spans="4:4">
      <c r="D2379" s="239"/>
    </row>
    <row r="2380" spans="4:4">
      <c r="D2380" s="239"/>
    </row>
    <row r="2381" spans="4:4">
      <c r="D2381" s="239"/>
    </row>
    <row r="2382" spans="4:4">
      <c r="D2382" s="239"/>
    </row>
    <row r="2383" spans="4:4">
      <c r="D2383" s="239"/>
    </row>
    <row r="2384" spans="4:4">
      <c r="D2384" s="239"/>
    </row>
    <row r="2385" spans="4:4">
      <c r="D2385" s="239"/>
    </row>
    <row r="2386" spans="4:4">
      <c r="D2386" s="239"/>
    </row>
    <row r="2387" spans="4:4">
      <c r="D2387" s="239"/>
    </row>
    <row r="2388" spans="4:4">
      <c r="D2388" s="239"/>
    </row>
    <row r="2389" spans="4:4">
      <c r="D2389" s="239"/>
    </row>
    <row r="2390" spans="4:4">
      <c r="D2390" s="239"/>
    </row>
    <row r="2391" spans="4:4">
      <c r="D2391" s="239"/>
    </row>
    <row r="2392" spans="4:4">
      <c r="D2392" s="239"/>
    </row>
    <row r="2393" spans="4:4">
      <c r="D2393" s="239"/>
    </row>
    <row r="2394" spans="4:4">
      <c r="D2394" s="239"/>
    </row>
    <row r="2395" spans="4:4">
      <c r="D2395" s="239"/>
    </row>
    <row r="2396" spans="4:4">
      <c r="D2396" s="239"/>
    </row>
    <row r="2397" spans="4:4">
      <c r="D2397" s="239"/>
    </row>
    <row r="2398" spans="4:4">
      <c r="D2398" s="239"/>
    </row>
    <row r="2399" spans="4:4">
      <c r="D2399" s="239"/>
    </row>
    <row r="2400" spans="4:4">
      <c r="D2400" s="239"/>
    </row>
    <row r="2401" spans="4:4">
      <c r="D2401" s="239"/>
    </row>
    <row r="2402" spans="4:4">
      <c r="D2402" s="239"/>
    </row>
    <row r="2403" spans="4:4">
      <c r="D2403" s="239"/>
    </row>
    <row r="2404" spans="4:4">
      <c r="D2404" s="239"/>
    </row>
    <row r="2405" spans="4:4">
      <c r="D2405" s="239"/>
    </row>
    <row r="2406" spans="4:4">
      <c r="D2406" s="239"/>
    </row>
    <row r="2407" spans="4:4">
      <c r="D2407" s="239"/>
    </row>
    <row r="2408" spans="4:4">
      <c r="D2408" s="239"/>
    </row>
    <row r="2409" spans="4:4">
      <c r="D2409" s="239"/>
    </row>
    <row r="2410" spans="4:4">
      <c r="D2410" s="239"/>
    </row>
    <row r="2411" spans="4:4">
      <c r="D2411" s="239"/>
    </row>
    <row r="2412" spans="4:4">
      <c r="D2412" s="239"/>
    </row>
    <row r="2413" spans="4:4">
      <c r="D2413" s="239"/>
    </row>
    <row r="2414" spans="4:4">
      <c r="D2414" s="239"/>
    </row>
    <row r="2415" spans="4:4">
      <c r="D2415" s="239"/>
    </row>
    <row r="2416" spans="4:4">
      <c r="D2416" s="239"/>
    </row>
    <row r="2417" spans="4:4">
      <c r="D2417" s="239"/>
    </row>
    <row r="2418" spans="4:4">
      <c r="D2418" s="239"/>
    </row>
    <row r="2419" spans="4:4">
      <c r="D2419" s="239"/>
    </row>
    <row r="2420" spans="4:4">
      <c r="D2420" s="239"/>
    </row>
    <row r="2421" spans="4:4">
      <c r="D2421" s="239"/>
    </row>
    <row r="2422" spans="4:4">
      <c r="D2422" s="239"/>
    </row>
    <row r="2423" spans="4:4">
      <c r="D2423" s="239"/>
    </row>
    <row r="2424" spans="4:4">
      <c r="D2424" s="239"/>
    </row>
    <row r="2425" spans="4:4">
      <c r="D2425" s="239"/>
    </row>
    <row r="2426" spans="4:4">
      <c r="D2426" s="239"/>
    </row>
    <row r="2427" spans="4:4">
      <c r="D2427" s="239"/>
    </row>
    <row r="2428" spans="4:4">
      <c r="D2428" s="239"/>
    </row>
    <row r="2429" spans="4:4">
      <c r="D2429" s="239"/>
    </row>
    <row r="2430" spans="4:4">
      <c r="D2430" s="239"/>
    </row>
    <row r="2431" spans="4:4">
      <c r="D2431" s="239"/>
    </row>
    <row r="2432" spans="4:4">
      <c r="D2432" s="239"/>
    </row>
    <row r="2433" spans="4:4">
      <c r="D2433" s="239"/>
    </row>
    <row r="2434" spans="4:4">
      <c r="D2434" s="239"/>
    </row>
    <row r="2435" spans="4:4">
      <c r="D2435" s="239"/>
    </row>
    <row r="2436" spans="4:4">
      <c r="D2436" s="239"/>
    </row>
    <row r="2437" spans="4:4">
      <c r="D2437" s="239"/>
    </row>
    <row r="2438" spans="4:4">
      <c r="D2438" s="239"/>
    </row>
    <row r="2439" spans="4:4">
      <c r="D2439" s="239"/>
    </row>
    <row r="2440" spans="4:4">
      <c r="D2440" s="239"/>
    </row>
    <row r="2441" spans="4:4">
      <c r="D2441" s="239"/>
    </row>
    <row r="2442" spans="4:4">
      <c r="D2442" s="239"/>
    </row>
    <row r="2443" spans="4:4">
      <c r="D2443" s="239"/>
    </row>
    <row r="2444" spans="4:4">
      <c r="D2444" s="239"/>
    </row>
    <row r="2445" spans="4:4">
      <c r="D2445" s="239"/>
    </row>
    <row r="2446" spans="4:4">
      <c r="D2446" s="239"/>
    </row>
    <row r="2447" spans="4:4">
      <c r="D2447" s="239"/>
    </row>
    <row r="2448" spans="4:4">
      <c r="D2448" s="239"/>
    </row>
    <row r="2449" spans="4:4">
      <c r="D2449" s="239"/>
    </row>
    <row r="2450" spans="4:4">
      <c r="D2450" s="239"/>
    </row>
    <row r="2451" spans="4:4">
      <c r="D2451" s="239"/>
    </row>
    <row r="2452" spans="4:4">
      <c r="D2452" s="239"/>
    </row>
    <row r="2453" spans="4:4">
      <c r="D2453" s="239"/>
    </row>
    <row r="2454" spans="4:4">
      <c r="D2454" s="239"/>
    </row>
    <row r="2455" spans="4:4">
      <c r="D2455" s="239"/>
    </row>
    <row r="2456" spans="4:4">
      <c r="D2456" s="239"/>
    </row>
    <row r="2457" spans="4:4">
      <c r="D2457" s="239"/>
    </row>
    <row r="2458" spans="4:4">
      <c r="D2458" s="239"/>
    </row>
    <row r="2459" spans="4:4">
      <c r="D2459" s="239"/>
    </row>
    <row r="2460" spans="4:4">
      <c r="D2460" s="239"/>
    </row>
    <row r="2461" spans="4:4">
      <c r="D2461" s="239"/>
    </row>
    <row r="2462" spans="4:4">
      <c r="D2462" s="239"/>
    </row>
    <row r="2463" spans="4:4">
      <c r="D2463" s="239"/>
    </row>
    <row r="2464" spans="4:4">
      <c r="D2464" s="239"/>
    </row>
    <row r="2465" spans="4:4">
      <c r="D2465" s="239"/>
    </row>
    <row r="2466" spans="4:4">
      <c r="D2466" s="239"/>
    </row>
    <row r="2467" spans="4:4">
      <c r="D2467" s="239"/>
    </row>
    <row r="2468" spans="4:4">
      <c r="D2468" s="239"/>
    </row>
    <row r="2469" spans="4:4">
      <c r="D2469" s="239"/>
    </row>
    <row r="2470" spans="4:4">
      <c r="D2470" s="239"/>
    </row>
    <row r="2471" spans="4:4">
      <c r="D2471" s="239"/>
    </row>
    <row r="2472" spans="4:4">
      <c r="D2472" s="239"/>
    </row>
    <row r="2473" spans="4:4">
      <c r="D2473" s="239"/>
    </row>
    <row r="2474" spans="4:4">
      <c r="D2474" s="239"/>
    </row>
    <row r="2475" spans="4:4">
      <c r="D2475" s="239"/>
    </row>
    <row r="2476" spans="4:4">
      <c r="D2476" s="239"/>
    </row>
    <row r="2477" spans="4:4">
      <c r="D2477" s="239"/>
    </row>
    <row r="2478" spans="4:4">
      <c r="D2478" s="239"/>
    </row>
    <row r="2479" spans="4:4">
      <c r="D2479" s="239"/>
    </row>
    <row r="2480" spans="4:4">
      <c r="D2480" s="239"/>
    </row>
    <row r="2481" spans="4:4">
      <c r="D2481" s="239"/>
    </row>
    <row r="2482" spans="4:4">
      <c r="D2482" s="239"/>
    </row>
    <row r="2483" spans="4:4">
      <c r="D2483" s="239"/>
    </row>
    <row r="2484" spans="4:4">
      <c r="D2484" s="239"/>
    </row>
    <row r="2485" spans="4:4">
      <c r="D2485" s="239"/>
    </row>
    <row r="2486" spans="4:4">
      <c r="D2486" s="239"/>
    </row>
    <row r="2487" spans="4:4">
      <c r="D2487" s="239"/>
    </row>
    <row r="2488" spans="4:4">
      <c r="D2488" s="239"/>
    </row>
    <row r="2489" spans="4:4">
      <c r="D2489" s="239"/>
    </row>
    <row r="2490" spans="4:4">
      <c r="D2490" s="239"/>
    </row>
    <row r="2491" spans="4:4">
      <c r="D2491" s="239"/>
    </row>
    <row r="2492" spans="4:4">
      <c r="D2492" s="239"/>
    </row>
    <row r="2493" spans="4:4">
      <c r="D2493" s="239"/>
    </row>
    <row r="2494" spans="4:4">
      <c r="D2494" s="239"/>
    </row>
    <row r="2495" spans="4:4">
      <c r="D2495" s="239"/>
    </row>
    <row r="2496" spans="4:4">
      <c r="D2496" s="239"/>
    </row>
    <row r="2497" spans="4:4">
      <c r="D2497" s="239"/>
    </row>
    <row r="2498" spans="4:4">
      <c r="D2498" s="239"/>
    </row>
    <row r="2499" spans="4:4">
      <c r="D2499" s="239"/>
    </row>
    <row r="2500" spans="4:4">
      <c r="D2500" s="239"/>
    </row>
    <row r="2501" spans="4:4">
      <c r="D2501" s="239"/>
    </row>
    <row r="2502" spans="4:4">
      <c r="D2502" s="239"/>
    </row>
    <row r="2503" spans="4:4">
      <c r="D2503" s="239"/>
    </row>
    <row r="2504" spans="4:4">
      <c r="D2504" s="239"/>
    </row>
    <row r="2505" spans="4:4">
      <c r="D2505" s="239"/>
    </row>
    <row r="2506" spans="4:4">
      <c r="D2506" s="239"/>
    </row>
    <row r="2507" spans="4:4">
      <c r="D2507" s="239"/>
    </row>
    <row r="2508" spans="4:4">
      <c r="D2508" s="239"/>
    </row>
    <row r="2509" spans="4:4">
      <c r="D2509" s="239"/>
    </row>
    <row r="2510" spans="4:4">
      <c r="D2510" s="239"/>
    </row>
    <row r="2511" spans="4:4">
      <c r="D2511" s="239"/>
    </row>
    <row r="2512" spans="4:4">
      <c r="D2512" s="239"/>
    </row>
    <row r="2513" spans="4:4">
      <c r="D2513" s="239"/>
    </row>
    <row r="2514" spans="4:4">
      <c r="D2514" s="239"/>
    </row>
    <row r="2515" spans="4:4">
      <c r="D2515" s="239"/>
    </row>
    <row r="2516" spans="4:4">
      <c r="D2516" s="239"/>
    </row>
    <row r="2517" spans="4:4">
      <c r="D2517" s="239"/>
    </row>
    <row r="2518" spans="4:4">
      <c r="D2518" s="239"/>
    </row>
    <row r="2519" spans="4:4">
      <c r="D2519" s="239"/>
    </row>
    <row r="2520" spans="4:4">
      <c r="D2520" s="239"/>
    </row>
    <row r="2521" spans="4:4">
      <c r="D2521" s="239"/>
    </row>
    <row r="2522" spans="4:4">
      <c r="D2522" s="239"/>
    </row>
    <row r="2523" spans="4:4">
      <c r="D2523" s="239"/>
    </row>
    <row r="2524" spans="4:4">
      <c r="D2524" s="239"/>
    </row>
    <row r="2525" spans="4:4">
      <c r="D2525" s="239"/>
    </row>
    <row r="2526" spans="4:4">
      <c r="D2526" s="239"/>
    </row>
    <row r="2527" spans="4:4">
      <c r="D2527" s="239"/>
    </row>
    <row r="2528" spans="4:4">
      <c r="D2528" s="239"/>
    </row>
    <row r="2529" spans="4:4">
      <c r="D2529" s="239"/>
    </row>
    <row r="2530" spans="4:4">
      <c r="D2530" s="239"/>
    </row>
    <row r="2531" spans="4:4">
      <c r="D2531" s="239"/>
    </row>
    <row r="2532" spans="4:4">
      <c r="D2532" s="239"/>
    </row>
    <row r="2533" spans="4:4">
      <c r="D2533" s="239"/>
    </row>
    <row r="2534" spans="4:4">
      <c r="D2534" s="239"/>
    </row>
    <row r="2535" spans="4:4">
      <c r="D2535" s="239"/>
    </row>
    <row r="2536" spans="4:4">
      <c r="D2536" s="239"/>
    </row>
    <row r="2537" spans="4:4">
      <c r="D2537" s="239"/>
    </row>
    <row r="2538" spans="4:4">
      <c r="D2538" s="239"/>
    </row>
    <row r="2539" spans="4:4">
      <c r="D2539" s="239"/>
    </row>
    <row r="2540" spans="4:4">
      <c r="D2540" s="239"/>
    </row>
    <row r="2541" spans="4:4">
      <c r="D2541" s="239"/>
    </row>
    <row r="2542" spans="4:4">
      <c r="D2542" s="239"/>
    </row>
    <row r="2543" spans="4:4">
      <c r="D2543" s="239"/>
    </row>
    <row r="2544" spans="4:4">
      <c r="D2544" s="239"/>
    </row>
    <row r="2545" spans="4:4">
      <c r="D2545" s="239"/>
    </row>
    <row r="2546" spans="4:4">
      <c r="D2546" s="239"/>
    </row>
    <row r="2547" spans="4:4">
      <c r="D2547" s="239"/>
    </row>
    <row r="2548" spans="4:4">
      <c r="D2548" s="239"/>
    </row>
    <row r="2549" spans="4:4">
      <c r="D2549" s="239"/>
    </row>
    <row r="2550" spans="4:4">
      <c r="D2550" s="239"/>
    </row>
    <row r="2551" spans="4:4">
      <c r="D2551" s="239"/>
    </row>
    <row r="2552" spans="4:4">
      <c r="D2552" s="239"/>
    </row>
    <row r="2553" spans="4:4">
      <c r="D2553" s="239"/>
    </row>
    <row r="2554" spans="4:4">
      <c r="D2554" s="239"/>
    </row>
    <row r="2555" spans="4:4">
      <c r="D2555" s="239"/>
    </row>
    <row r="2556" spans="4:4">
      <c r="D2556" s="239"/>
    </row>
    <row r="2557" spans="4:4">
      <c r="D2557" s="239"/>
    </row>
    <row r="2558" spans="4:4">
      <c r="D2558" s="239"/>
    </row>
    <row r="2559" spans="4:4">
      <c r="D2559" s="239"/>
    </row>
    <row r="2560" spans="4:4">
      <c r="D2560" s="239"/>
    </row>
    <row r="2561" spans="4:4">
      <c r="D2561" s="239"/>
    </row>
    <row r="2562" spans="4:4">
      <c r="D2562" s="239"/>
    </row>
    <row r="2563" spans="4:4">
      <c r="D2563" s="239"/>
    </row>
    <row r="2564" spans="4:4">
      <c r="D2564" s="239"/>
    </row>
    <row r="2565" spans="4:4">
      <c r="D2565" s="239"/>
    </row>
    <row r="2566" spans="4:4">
      <c r="D2566" s="239"/>
    </row>
    <row r="2567" spans="4:4">
      <c r="D2567" s="239"/>
    </row>
    <row r="2568" spans="4:4">
      <c r="D2568" s="239"/>
    </row>
    <row r="2569" spans="4:4">
      <c r="D2569" s="239"/>
    </row>
    <row r="2570" spans="4:4">
      <c r="D2570" s="239"/>
    </row>
    <row r="2571" spans="4:4">
      <c r="D2571" s="239"/>
    </row>
    <row r="2572" spans="4:4">
      <c r="D2572" s="239"/>
    </row>
    <row r="2573" spans="4:4">
      <c r="D2573" s="239"/>
    </row>
    <row r="2574" spans="4:4">
      <c r="D2574" s="239"/>
    </row>
    <row r="2575" spans="4:4">
      <c r="D2575" s="239"/>
    </row>
    <row r="2576" spans="4:4">
      <c r="D2576" s="239"/>
    </row>
    <row r="2577" spans="4:4">
      <c r="D2577" s="239"/>
    </row>
    <row r="2578" spans="4:4">
      <c r="D2578" s="239"/>
    </row>
    <row r="2579" spans="4:4">
      <c r="D2579" s="239"/>
    </row>
    <row r="2580" spans="4:4">
      <c r="D2580" s="239"/>
    </row>
    <row r="2581" spans="4:4">
      <c r="D2581" s="239"/>
    </row>
    <row r="2582" spans="4:4">
      <c r="D2582" s="239"/>
    </row>
    <row r="2583" spans="4:4">
      <c r="D2583" s="239"/>
    </row>
    <row r="2584" spans="4:4">
      <c r="D2584" s="239"/>
    </row>
    <row r="2585" spans="4:4">
      <c r="D2585" s="239"/>
    </row>
    <row r="2586" spans="4:4">
      <c r="D2586" s="239"/>
    </row>
    <row r="2587" spans="4:4">
      <c r="D2587" s="239"/>
    </row>
    <row r="2588" spans="4:4">
      <c r="D2588" s="239"/>
    </row>
    <row r="2589" spans="4:4">
      <c r="D2589" s="239"/>
    </row>
    <row r="2590" spans="4:4">
      <c r="D2590" s="239"/>
    </row>
    <row r="2591" spans="4:4">
      <c r="D2591" s="239"/>
    </row>
    <row r="2592" spans="4:4">
      <c r="D2592" s="239"/>
    </row>
    <row r="2593" spans="4:4">
      <c r="D2593" s="239"/>
    </row>
    <row r="2594" spans="4:4">
      <c r="D2594" s="239"/>
    </row>
    <row r="2595" spans="4:4">
      <c r="D2595" s="239"/>
    </row>
    <row r="2596" spans="4:4">
      <c r="D2596" s="239"/>
    </row>
    <row r="2597" spans="4:4">
      <c r="D2597" s="239"/>
    </row>
    <row r="2598" spans="4:4">
      <c r="D2598" s="239"/>
    </row>
    <row r="2599" spans="4:4">
      <c r="D2599" s="239"/>
    </row>
    <row r="2600" spans="4:4">
      <c r="D2600" s="239"/>
    </row>
    <row r="2601" spans="4:4">
      <c r="D2601" s="239"/>
    </row>
    <row r="2602" spans="4:4">
      <c r="D2602" s="239"/>
    </row>
    <row r="2603" spans="4:4">
      <c r="D2603" s="239"/>
    </row>
    <row r="2604" spans="4:4">
      <c r="D2604" s="239"/>
    </row>
    <row r="2605" spans="4:4">
      <c r="D2605" s="239"/>
    </row>
    <row r="2606" spans="4:4">
      <c r="D2606" s="239"/>
    </row>
    <row r="2607" spans="4:4">
      <c r="D2607" s="239"/>
    </row>
    <row r="2608" spans="4:4">
      <c r="D2608" s="239"/>
    </row>
    <row r="2609" spans="4:4">
      <c r="D2609" s="239"/>
    </row>
    <row r="2610" spans="4:4">
      <c r="D2610" s="239"/>
    </row>
    <row r="2611" spans="4:4">
      <c r="D2611" s="239"/>
    </row>
    <row r="2612" spans="4:4">
      <c r="D2612" s="239"/>
    </row>
    <row r="2613" spans="4:4">
      <c r="D2613" s="239"/>
    </row>
    <row r="2614" spans="4:4">
      <c r="D2614" s="239"/>
    </row>
    <row r="2615" spans="4:4">
      <c r="D2615" s="239"/>
    </row>
    <row r="2616" spans="4:4">
      <c r="D2616" s="239"/>
    </row>
    <row r="2617" spans="4:4">
      <c r="D2617" s="239"/>
    </row>
    <row r="2618" spans="4:4">
      <c r="D2618" s="239"/>
    </row>
    <row r="2619" spans="4:4">
      <c r="D2619" s="239"/>
    </row>
    <row r="2620" spans="4:4">
      <c r="D2620" s="239"/>
    </row>
    <row r="2621" spans="4:4">
      <c r="D2621" s="239"/>
    </row>
    <row r="2622" spans="4:4">
      <c r="D2622" s="239"/>
    </row>
    <row r="2623" spans="4:4">
      <c r="D2623" s="239"/>
    </row>
    <row r="2624" spans="4:4">
      <c r="D2624" s="239"/>
    </row>
    <row r="2625" spans="4:4">
      <c r="D2625" s="239"/>
    </row>
    <row r="2626" spans="4:4">
      <c r="D2626" s="239"/>
    </row>
    <row r="2627" spans="4:4">
      <c r="D2627" s="239"/>
    </row>
    <row r="2628" spans="4:4">
      <c r="D2628" s="239"/>
    </row>
    <row r="2629" spans="4:4">
      <c r="D2629" s="239"/>
    </row>
    <row r="2630" spans="4:4">
      <c r="D2630" s="239"/>
    </row>
    <row r="2631" spans="4:4">
      <c r="D2631" s="239"/>
    </row>
    <row r="2632" spans="4:4">
      <c r="D2632" s="239"/>
    </row>
    <row r="2633" spans="4:4">
      <c r="D2633" s="239"/>
    </row>
    <row r="2634" spans="4:4">
      <c r="D2634" s="239"/>
    </row>
    <row r="2635" spans="4:4">
      <c r="D2635" s="239"/>
    </row>
    <row r="2636" spans="4:4">
      <c r="D2636" s="239"/>
    </row>
    <row r="2637" spans="4:4">
      <c r="D2637" s="239"/>
    </row>
    <row r="2638" spans="4:4">
      <c r="D2638" s="239"/>
    </row>
    <row r="2639" spans="4:4">
      <c r="D2639" s="239"/>
    </row>
    <row r="2640" spans="4:4">
      <c r="D2640" s="239"/>
    </row>
    <row r="2641" spans="4:4">
      <c r="D2641" s="239"/>
    </row>
    <row r="2642" spans="4:4">
      <c r="D2642" s="239"/>
    </row>
    <row r="2643" spans="4:4">
      <c r="D2643" s="239"/>
    </row>
    <row r="2644" spans="4:4">
      <c r="D2644" s="239"/>
    </row>
    <row r="2645" spans="4:4">
      <c r="D2645" s="239"/>
    </row>
    <row r="2646" spans="4:4">
      <c r="D2646" s="239"/>
    </row>
    <row r="2647" spans="4:4">
      <c r="D2647" s="239"/>
    </row>
    <row r="2648" spans="4:4">
      <c r="D2648" s="239"/>
    </row>
    <row r="2649" spans="4:4">
      <c r="D2649" s="239"/>
    </row>
    <row r="2650" spans="4:4">
      <c r="D2650" s="239"/>
    </row>
    <row r="2651" spans="4:4">
      <c r="D2651" s="239"/>
    </row>
    <row r="2652" spans="4:4">
      <c r="D2652" s="239"/>
    </row>
    <row r="2653" spans="4:4">
      <c r="D2653" s="239"/>
    </row>
    <row r="2654" spans="4:4">
      <c r="D2654" s="239"/>
    </row>
    <row r="2655" spans="4:4">
      <c r="D2655" s="239"/>
    </row>
    <row r="2656" spans="4:4">
      <c r="D2656" s="239"/>
    </row>
    <row r="2657" spans="4:4">
      <c r="D2657" s="239"/>
    </row>
    <row r="2658" spans="4:4">
      <c r="D2658" s="239"/>
    </row>
    <row r="2659" spans="4:4">
      <c r="D2659" s="239"/>
    </row>
    <row r="2660" spans="4:4">
      <c r="D2660" s="239"/>
    </row>
    <row r="2661" spans="4:4">
      <c r="D2661" s="239"/>
    </row>
    <row r="2662" spans="4:4">
      <c r="D2662" s="239"/>
    </row>
    <row r="2663" spans="4:4">
      <c r="D2663" s="239"/>
    </row>
    <row r="2664" spans="4:4">
      <c r="D2664" s="239"/>
    </row>
    <row r="2665" spans="4:4">
      <c r="D2665" s="239"/>
    </row>
    <row r="2666" spans="4:4">
      <c r="D2666" s="239"/>
    </row>
    <row r="2667" spans="4:4">
      <c r="D2667" s="239"/>
    </row>
    <row r="2668" spans="4:4">
      <c r="D2668" s="239"/>
    </row>
    <row r="2669" spans="4:4">
      <c r="D2669" s="239"/>
    </row>
    <row r="2670" spans="4:4">
      <c r="D2670" s="239"/>
    </row>
    <row r="2671" spans="4:4">
      <c r="D2671" s="239"/>
    </row>
    <row r="2672" spans="4:4">
      <c r="D2672" s="239"/>
    </row>
    <row r="2673" spans="4:4">
      <c r="D2673" s="239"/>
    </row>
    <row r="2674" spans="4:4">
      <c r="D2674" s="239"/>
    </row>
    <row r="2675" spans="4:4">
      <c r="D2675" s="239"/>
    </row>
    <row r="2676" spans="4:4">
      <c r="D2676" s="239"/>
    </row>
    <row r="2677" spans="4:4">
      <c r="D2677" s="239"/>
    </row>
    <row r="2678" spans="4:4">
      <c r="D2678" s="239"/>
    </row>
    <row r="2679" spans="4:4">
      <c r="D2679" s="239"/>
    </row>
    <row r="2680" spans="4:4">
      <c r="D2680" s="239"/>
    </row>
    <row r="2681" spans="4:4">
      <c r="D2681" s="239"/>
    </row>
    <row r="2682" spans="4:4">
      <c r="D2682" s="239"/>
    </row>
    <row r="2683" spans="4:4">
      <c r="D2683" s="239"/>
    </row>
    <row r="2684" spans="4:4">
      <c r="D2684" s="239"/>
    </row>
    <row r="2685" spans="4:4">
      <c r="D2685" s="239"/>
    </row>
    <row r="2686" spans="4:4">
      <c r="D2686" s="239"/>
    </row>
    <row r="2687" spans="4:4">
      <c r="D2687" s="239"/>
    </row>
    <row r="2688" spans="4:4">
      <c r="D2688" s="239"/>
    </row>
    <row r="2689" spans="4:4">
      <c r="D2689" s="239"/>
    </row>
    <row r="2690" spans="4:4">
      <c r="D2690" s="239"/>
    </row>
    <row r="2691" spans="4:4">
      <c r="D2691" s="239"/>
    </row>
    <row r="2692" spans="4:4">
      <c r="D2692" s="239"/>
    </row>
    <row r="2693" spans="4:4">
      <c r="D2693" s="239"/>
    </row>
    <row r="2694" spans="4:4">
      <c r="D2694" s="239"/>
    </row>
    <row r="2695" spans="4:4">
      <c r="D2695" s="239"/>
    </row>
    <row r="2696" spans="4:4">
      <c r="D2696" s="239"/>
    </row>
    <row r="2697" spans="4:4">
      <c r="D2697" s="239"/>
    </row>
    <row r="2698" spans="4:4">
      <c r="D2698" s="239"/>
    </row>
    <row r="2699" spans="4:4">
      <c r="D2699" s="239"/>
    </row>
    <row r="2700" spans="4:4">
      <c r="D2700" s="239"/>
    </row>
    <row r="2701" spans="4:4">
      <c r="D2701" s="239"/>
    </row>
    <row r="2702" spans="4:4">
      <c r="D2702" s="239"/>
    </row>
    <row r="2703" spans="4:4">
      <c r="D2703" s="239"/>
    </row>
    <row r="2704" spans="4:4">
      <c r="D2704" s="239"/>
    </row>
    <row r="2705" spans="4:4">
      <c r="D2705" s="239"/>
    </row>
    <row r="2706" spans="4:4">
      <c r="D2706" s="239"/>
    </row>
    <row r="2707" spans="4:4">
      <c r="D2707" s="239"/>
    </row>
    <row r="2708" spans="4:4">
      <c r="D2708" s="239"/>
    </row>
    <row r="2709" spans="4:4">
      <c r="D2709" s="239"/>
    </row>
    <row r="2710" spans="4:4">
      <c r="D2710" s="239"/>
    </row>
    <row r="2711" spans="4:4">
      <c r="D2711" s="239"/>
    </row>
    <row r="2712" spans="4:4">
      <c r="D2712" s="239"/>
    </row>
    <row r="2713" spans="4:4">
      <c r="D2713" s="239"/>
    </row>
    <row r="2714" spans="4:4">
      <c r="D2714" s="239"/>
    </row>
    <row r="2715" spans="4:4">
      <c r="D2715" s="239"/>
    </row>
    <row r="2716" spans="4:4">
      <c r="D2716" s="239"/>
    </row>
    <row r="2717" spans="4:4">
      <c r="D2717" s="239"/>
    </row>
    <row r="2718" spans="4:4">
      <c r="D2718" s="239"/>
    </row>
    <row r="2719" spans="4:4">
      <c r="D2719" s="239"/>
    </row>
    <row r="2720" spans="4:4">
      <c r="D2720" s="239"/>
    </row>
    <row r="2721" spans="4:4">
      <c r="D2721" s="239"/>
    </row>
    <row r="2722" spans="4:4">
      <c r="D2722" s="239"/>
    </row>
    <row r="2723" spans="4:4">
      <c r="D2723" s="239"/>
    </row>
    <row r="2724" spans="4:4">
      <c r="D2724" s="239"/>
    </row>
    <row r="2725" spans="4:4">
      <c r="D2725" s="239"/>
    </row>
    <row r="2726" spans="4:4">
      <c r="D2726" s="239"/>
    </row>
    <row r="2727" spans="4:4">
      <c r="D2727" s="239"/>
    </row>
    <row r="2728" spans="4:4">
      <c r="D2728" s="239"/>
    </row>
    <row r="2729" spans="4:4">
      <c r="D2729" s="239"/>
    </row>
    <row r="2730" spans="4:4">
      <c r="D2730" s="239"/>
    </row>
    <row r="2731" spans="4:4">
      <c r="D2731" s="239"/>
    </row>
  </sheetData>
  <autoFilter ref="A13:U17" xr:uid="{00000000-0009-0000-0000-000001000000}"/>
  <customSheetViews>
    <customSheetView guid="{E96C122E-4219-4C09-9665-73D73A7CBEEF}" scale="80" fitToPage="1" showAutoFilter="1">
      <selection sqref="A1:U159"/>
      <pageMargins left="0.23622047244094491" right="0.23622047244094491" top="0.74803149606299213" bottom="0.74803149606299213" header="0.31496062992125984" footer="0.31496062992125984"/>
      <pageSetup paperSize="9" scale="33" fitToHeight="0" orientation="landscape" r:id="rId1"/>
      <autoFilter ref="A13:U69" xr:uid="{00000000-0000-0000-0000-000000000000}"/>
    </customSheetView>
  </customSheetViews>
  <mergeCells count="15">
    <mergeCell ref="A12:Q12"/>
    <mergeCell ref="R12:U12"/>
    <mergeCell ref="E10:G10"/>
    <mergeCell ref="E9:G9"/>
    <mergeCell ref="E8:G8"/>
    <mergeCell ref="C8:D8"/>
    <mergeCell ref="C9:D9"/>
    <mergeCell ref="C10:D10"/>
    <mergeCell ref="C3:H3"/>
    <mergeCell ref="C5:D5"/>
    <mergeCell ref="E7:G7"/>
    <mergeCell ref="E6:G6"/>
    <mergeCell ref="E5:G5"/>
    <mergeCell ref="C6:D6"/>
    <mergeCell ref="C7:D7"/>
  </mergeCells>
  <pageMargins left="0.23622047244094491" right="0.23622047244094491" top="0.74803149606299213" bottom="0.74803149606299213" header="0.31496062992125984" footer="0.31496062992125984"/>
  <pageSetup paperSize="9" scale="33" fitToHeight="0"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errorTitle="ATTENTION" error="Vous devez choisir une année oblgatoirement !" promptTitle="CHOIX D'UNE ANNEE" prompt="Vous devez choisir d'abord une année dans la liste déroulante, puis compléter la suite du tableau !" xr:uid="{5BEFFB40-847B-4AAB-A572-2613F0E578D1}">
          <x14:formula1>
            <xm:f>BDD_BSCU!$C$1:$O$1</xm:f>
          </x14:formula1>
          <xm:sqref>H9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92D050"/>
    <pageSetUpPr fitToPage="1"/>
  </sheetPr>
  <dimension ref="A1:AN51"/>
  <sheetViews>
    <sheetView zoomScale="68" zoomScaleNormal="68" workbookViewId="0">
      <selection activeCell="A11" sqref="A11:L11"/>
    </sheetView>
  </sheetViews>
  <sheetFormatPr baseColWidth="10" defaultColWidth="11.453125" defaultRowHeight="14.5"/>
  <cols>
    <col min="1" max="1" width="30.453125" style="273" customWidth="1"/>
    <col min="2" max="2" width="37.1796875" style="273" customWidth="1"/>
    <col min="3" max="3" width="30.81640625" style="273" customWidth="1"/>
    <col min="4" max="4" width="26.26953125" style="273" customWidth="1"/>
    <col min="5" max="5" width="31.7265625" style="273" customWidth="1"/>
    <col min="6" max="6" width="25.453125" style="273" customWidth="1"/>
    <col min="7" max="7" width="25.1796875" style="273" customWidth="1"/>
    <col min="8" max="9" width="24" style="273" customWidth="1"/>
    <col min="10" max="10" width="23.453125" style="273" customWidth="1"/>
    <col min="11" max="11" width="26.81640625" style="273" customWidth="1"/>
    <col min="12" max="12" width="23.1796875" style="273" customWidth="1"/>
    <col min="13" max="13" width="31.1796875" style="273" customWidth="1"/>
    <col min="14" max="14" width="38.54296875" style="273" customWidth="1"/>
    <col min="15" max="15" width="32" style="273" customWidth="1"/>
    <col min="16" max="16" width="27.453125" style="273" customWidth="1"/>
    <col min="17" max="17" width="31.7265625" style="273" customWidth="1"/>
    <col min="18" max="18" width="33.7265625" style="273" customWidth="1"/>
    <col min="19" max="19" width="33.26953125" style="273" customWidth="1"/>
    <col min="20" max="20" width="32.1796875" style="273" customWidth="1"/>
    <col min="21" max="22" width="33" style="273" customWidth="1"/>
    <col min="23" max="23" width="32.1796875" style="273" customWidth="1"/>
    <col min="24" max="24" width="35.54296875" style="273" customWidth="1"/>
    <col min="25" max="25" width="40.7265625" style="273" customWidth="1"/>
    <col min="26" max="39" width="20.7265625" style="273" customWidth="1"/>
    <col min="40" max="40" width="31.54296875" style="273" customWidth="1"/>
    <col min="41" max="16384" width="11.453125" style="273"/>
  </cols>
  <sheetData>
    <row r="1" spans="1:40">
      <c r="B1" s="274"/>
      <c r="C1" s="274"/>
      <c r="D1" s="274"/>
      <c r="E1" s="274"/>
      <c r="F1" s="274"/>
      <c r="G1" s="274"/>
      <c r="H1" s="274"/>
      <c r="I1" s="27"/>
      <c r="J1" s="27"/>
      <c r="K1" s="27"/>
      <c r="L1" s="27"/>
      <c r="M1" s="27"/>
      <c r="N1" s="27"/>
      <c r="O1" s="274"/>
      <c r="P1" s="274"/>
      <c r="Q1" s="274"/>
      <c r="R1" s="274"/>
      <c r="S1" s="274"/>
      <c r="T1" s="274"/>
      <c r="U1" s="274"/>
      <c r="V1" s="274"/>
      <c r="W1" s="274"/>
      <c r="X1" s="274"/>
      <c r="Y1" s="274"/>
      <c r="Z1" s="274"/>
      <c r="AA1" s="274"/>
      <c r="AB1" s="27"/>
    </row>
    <row r="2" spans="1:40">
      <c r="B2" s="274"/>
      <c r="C2" s="274"/>
      <c r="D2" s="274"/>
      <c r="E2" s="274"/>
      <c r="F2" s="274"/>
      <c r="G2" s="274"/>
      <c r="H2" s="274"/>
      <c r="I2" s="27"/>
      <c r="J2" s="27"/>
      <c r="K2" s="27"/>
      <c r="L2" s="27"/>
      <c r="M2" s="27"/>
      <c r="N2" s="27"/>
      <c r="O2" s="274"/>
      <c r="P2" s="274"/>
      <c r="Q2" s="274"/>
      <c r="R2" s="274"/>
      <c r="S2" s="274"/>
      <c r="T2" s="274"/>
      <c r="U2" s="274"/>
      <c r="V2" s="274"/>
      <c r="W2" s="274"/>
      <c r="X2" s="274"/>
      <c r="Y2" s="274"/>
      <c r="Z2" s="274"/>
      <c r="AA2" s="274"/>
      <c r="AB2" s="27"/>
    </row>
    <row r="3" spans="1:40">
      <c r="A3" s="27"/>
      <c r="B3" s="274"/>
      <c r="C3" s="274"/>
      <c r="D3" s="274"/>
      <c r="E3" s="274"/>
      <c r="F3" s="274"/>
      <c r="G3" s="274"/>
      <c r="H3" s="274"/>
      <c r="I3" s="27"/>
      <c r="J3" s="27"/>
      <c r="K3" s="27"/>
      <c r="L3" s="27"/>
      <c r="M3" s="27"/>
      <c r="N3" s="27"/>
      <c r="O3" s="274"/>
      <c r="P3" s="274"/>
      <c r="Q3" s="274"/>
      <c r="R3" s="274"/>
      <c r="S3" s="274"/>
      <c r="T3" s="274"/>
      <c r="U3" s="274"/>
      <c r="V3" s="274"/>
      <c r="W3" s="274"/>
      <c r="X3" s="274"/>
      <c r="Y3" s="274"/>
      <c r="Z3" s="274"/>
      <c r="AA3" s="274"/>
      <c r="AB3" s="27"/>
    </row>
    <row r="4" spans="1:40">
      <c r="A4" s="27"/>
      <c r="B4" s="274"/>
      <c r="C4" s="274"/>
      <c r="D4" s="274"/>
      <c r="E4" s="274"/>
      <c r="F4" s="274"/>
      <c r="G4" s="274"/>
      <c r="H4" s="274"/>
      <c r="I4" s="27"/>
      <c r="J4" s="27"/>
      <c r="K4" s="27"/>
      <c r="L4" s="27"/>
      <c r="M4" s="27"/>
      <c r="N4" s="27"/>
      <c r="O4" s="274"/>
      <c r="P4" s="274"/>
      <c r="Q4" s="274"/>
      <c r="R4" s="274"/>
      <c r="S4" s="274"/>
      <c r="T4" s="274"/>
      <c r="U4" s="274"/>
      <c r="V4" s="274"/>
      <c r="W4" s="274"/>
      <c r="X4" s="274"/>
      <c r="Y4" s="274"/>
      <c r="Z4" s="274"/>
      <c r="AA4" s="274"/>
      <c r="AB4" s="27"/>
    </row>
    <row r="5" spans="1:40">
      <c r="A5" s="27"/>
      <c r="B5" s="274"/>
      <c r="C5" s="274"/>
      <c r="D5" s="274"/>
      <c r="E5" s="274"/>
      <c r="F5" s="274"/>
      <c r="G5" s="274"/>
      <c r="H5" s="274"/>
      <c r="I5" s="27"/>
      <c r="J5" s="27"/>
      <c r="K5" s="27"/>
      <c r="L5" s="27"/>
      <c r="M5" s="27"/>
      <c r="N5" s="27"/>
      <c r="O5" s="274"/>
      <c r="P5" s="274"/>
      <c r="Q5" s="274"/>
      <c r="R5" s="274"/>
      <c r="S5" s="274"/>
      <c r="T5" s="274"/>
      <c r="U5" s="274"/>
      <c r="V5" s="274"/>
      <c r="W5" s="274"/>
      <c r="X5" s="274"/>
      <c r="Y5" s="274"/>
      <c r="Z5" s="274"/>
      <c r="AA5" s="274"/>
      <c r="AB5" s="27"/>
    </row>
    <row r="6" spans="1:40">
      <c r="A6" s="27"/>
      <c r="B6" s="274"/>
      <c r="C6" s="274"/>
      <c r="D6" s="274"/>
      <c r="E6" s="274"/>
      <c r="F6" s="274"/>
      <c r="G6" s="274"/>
      <c r="H6" s="274"/>
      <c r="I6" s="27"/>
      <c r="J6" s="27"/>
      <c r="K6" s="27"/>
      <c r="L6" s="27"/>
      <c r="M6" s="27"/>
      <c r="N6" s="27"/>
      <c r="O6" s="274"/>
      <c r="P6" s="274"/>
      <c r="Q6" s="274"/>
      <c r="R6" s="274"/>
      <c r="S6" s="274"/>
      <c r="T6" s="274"/>
      <c r="U6" s="274"/>
      <c r="V6" s="274"/>
      <c r="W6" s="274"/>
      <c r="X6" s="274"/>
      <c r="Y6" s="274"/>
      <c r="Z6" s="274"/>
      <c r="AA6" s="274"/>
      <c r="AB6" s="27"/>
    </row>
    <row r="7" spans="1:40" ht="15" thickBot="1">
      <c r="A7" s="27"/>
      <c r="B7" s="274"/>
      <c r="C7" s="274"/>
      <c r="D7" s="274"/>
      <c r="E7" s="274"/>
      <c r="F7" s="274"/>
      <c r="G7" s="274"/>
      <c r="H7" s="274"/>
      <c r="I7" s="27"/>
      <c r="J7" s="27"/>
      <c r="K7" s="27"/>
      <c r="L7" s="27"/>
      <c r="M7" s="27"/>
      <c r="N7" s="27"/>
      <c r="O7" s="274"/>
      <c r="P7" s="274"/>
      <c r="Q7" s="274"/>
      <c r="R7" s="274"/>
      <c r="S7" s="274"/>
      <c r="T7" s="274"/>
      <c r="U7" s="274"/>
      <c r="V7" s="274"/>
      <c r="W7" s="274"/>
      <c r="X7" s="274"/>
      <c r="Y7" s="274"/>
      <c r="Z7" s="274"/>
      <c r="AA7" s="274"/>
      <c r="AB7" s="27"/>
    </row>
    <row r="8" spans="1:40" ht="124.5" customHeight="1" thickTop="1" thickBot="1">
      <c r="A8" s="477" t="s">
        <v>164</v>
      </c>
      <c r="B8" s="478"/>
      <c r="C8" s="478"/>
      <c r="D8" s="478"/>
      <c r="E8" s="478"/>
      <c r="F8" s="478"/>
      <c r="G8" s="478"/>
      <c r="H8" s="478"/>
      <c r="I8" s="478"/>
      <c r="J8" s="478"/>
      <c r="K8" s="478"/>
      <c r="L8" s="479"/>
      <c r="M8" s="275"/>
      <c r="N8" s="438" t="s">
        <v>61</v>
      </c>
      <c r="O8" s="439"/>
      <c r="P8" s="439"/>
      <c r="Q8" s="439"/>
      <c r="R8" s="439"/>
      <c r="S8" s="439"/>
      <c r="T8" s="439"/>
      <c r="U8" s="439"/>
      <c r="V8" s="439"/>
      <c r="W8" s="439"/>
      <c r="X8" s="439"/>
      <c r="Y8" s="439"/>
      <c r="Z8" s="439"/>
      <c r="AA8" s="439"/>
      <c r="AB8" s="440"/>
    </row>
    <row r="9" spans="1:40" ht="10" customHeight="1" thickBot="1">
      <c r="A9" s="217"/>
      <c r="B9" s="272"/>
      <c r="C9" s="272"/>
      <c r="D9" s="272"/>
      <c r="E9" s="272"/>
      <c r="F9" s="272"/>
      <c r="G9" s="272"/>
      <c r="H9" s="272"/>
      <c r="I9" s="272"/>
      <c r="J9" s="272"/>
      <c r="K9" s="272"/>
      <c r="L9" s="218"/>
      <c r="M9" s="276"/>
      <c r="N9" s="219"/>
      <c r="O9" s="219"/>
      <c r="P9" s="219"/>
      <c r="Q9" s="219"/>
      <c r="R9" s="219"/>
      <c r="S9" s="219"/>
      <c r="T9" s="219"/>
      <c r="U9" s="219"/>
      <c r="V9" s="219"/>
      <c r="W9" s="219"/>
      <c r="X9" s="219"/>
      <c r="Y9" s="219"/>
      <c r="Z9" s="219"/>
      <c r="AA9" s="219"/>
      <c r="AB9" s="219"/>
    </row>
    <row r="10" spans="1:40" ht="90.65" customHeight="1" thickBot="1">
      <c r="A10" s="480" t="s">
        <v>160</v>
      </c>
      <c r="B10" s="481"/>
      <c r="C10" s="481"/>
      <c r="D10" s="481"/>
      <c r="E10" s="481"/>
      <c r="F10" s="481"/>
      <c r="G10" s="481"/>
      <c r="H10" s="481"/>
      <c r="I10" s="481"/>
      <c r="J10" s="481"/>
      <c r="K10" s="481"/>
      <c r="L10" s="482"/>
      <c r="N10" s="492" t="s">
        <v>1</v>
      </c>
      <c r="O10" s="493"/>
      <c r="P10" s="444" t="s">
        <v>177</v>
      </c>
      <c r="Q10" s="445"/>
      <c r="R10" s="446"/>
      <c r="S10" s="447" t="s">
        <v>4</v>
      </c>
      <c r="T10" s="448"/>
      <c r="U10" s="455" t="s">
        <v>180</v>
      </c>
      <c r="V10" s="456"/>
      <c r="W10" s="457"/>
    </row>
    <row r="11" spans="1:40" ht="90.65" customHeight="1" thickBot="1">
      <c r="A11" s="483" t="s">
        <v>62</v>
      </c>
      <c r="B11" s="484"/>
      <c r="C11" s="484"/>
      <c r="D11" s="484"/>
      <c r="E11" s="484"/>
      <c r="F11" s="484"/>
      <c r="G11" s="484"/>
      <c r="H11" s="484"/>
      <c r="I11" s="484"/>
      <c r="J11" s="484"/>
      <c r="K11" s="484"/>
      <c r="L11" s="485"/>
      <c r="N11" s="492" t="s">
        <v>2</v>
      </c>
      <c r="O11" s="493"/>
      <c r="P11" s="444"/>
      <c r="Q11" s="445"/>
      <c r="R11" s="446"/>
      <c r="S11" s="447" t="s">
        <v>6</v>
      </c>
      <c r="T11" s="448"/>
      <c r="U11" s="489"/>
      <c r="V11" s="490"/>
      <c r="W11" s="491"/>
    </row>
    <row r="12" spans="1:40" ht="90.65" customHeight="1" thickBot="1">
      <c r="A12" s="486" t="s">
        <v>63</v>
      </c>
      <c r="B12" s="487"/>
      <c r="C12" s="487"/>
      <c r="D12" s="487"/>
      <c r="E12" s="487"/>
      <c r="F12" s="487"/>
      <c r="G12" s="487"/>
      <c r="H12" s="487"/>
      <c r="I12" s="487"/>
      <c r="J12" s="487"/>
      <c r="K12" s="487"/>
      <c r="L12" s="488"/>
      <c r="N12" s="447" t="s">
        <v>3</v>
      </c>
      <c r="O12" s="448"/>
      <c r="P12" s="452"/>
      <c r="Q12" s="453"/>
      <c r="R12" s="454"/>
      <c r="S12" s="447" t="s">
        <v>64</v>
      </c>
      <c r="T12" s="448"/>
      <c r="U12" s="449"/>
      <c r="V12" s="450"/>
      <c r="W12" s="451"/>
    </row>
    <row r="13" spans="1:40">
      <c r="A13" s="277"/>
      <c r="G13" s="276"/>
      <c r="H13" s="276"/>
      <c r="I13" s="276"/>
      <c r="J13" s="277"/>
      <c r="K13" s="277"/>
      <c r="L13" s="274"/>
      <c r="M13" s="274"/>
      <c r="N13" s="274"/>
      <c r="O13" s="274"/>
      <c r="P13" s="274"/>
      <c r="Q13" s="274"/>
      <c r="R13" s="274"/>
      <c r="S13" s="274"/>
      <c r="T13" s="274"/>
      <c r="U13" s="274"/>
      <c r="V13" s="274"/>
      <c r="W13" s="274"/>
      <c r="X13" s="274"/>
      <c r="Y13" s="274"/>
      <c r="Z13" s="274"/>
      <c r="AA13" s="27"/>
      <c r="AB13" s="27"/>
    </row>
    <row r="14" spans="1:40" ht="14.5" customHeight="1">
      <c r="A14" s="35"/>
      <c r="G14" s="276"/>
      <c r="H14" s="276"/>
      <c r="I14" s="276"/>
      <c r="J14" s="36"/>
      <c r="K14" s="36"/>
      <c r="L14" s="36"/>
      <c r="M14" s="36"/>
      <c r="N14" s="36"/>
      <c r="O14" s="36"/>
      <c r="P14" s="36"/>
      <c r="Q14" s="36"/>
      <c r="R14" s="36"/>
      <c r="S14" s="36"/>
      <c r="T14" s="37"/>
      <c r="U14" s="36"/>
      <c r="V14" s="36"/>
      <c r="W14" s="51"/>
      <c r="X14" s="51"/>
      <c r="Y14" s="51"/>
      <c r="Z14" s="51"/>
      <c r="AA14" s="51"/>
      <c r="AB14" s="51"/>
      <c r="AC14" s="51"/>
      <c r="AD14" s="51"/>
      <c r="AE14" s="51"/>
      <c r="AF14" s="51"/>
      <c r="AG14" s="51"/>
      <c r="AH14" s="51"/>
      <c r="AI14" s="51"/>
      <c r="AJ14" s="51"/>
      <c r="AK14" s="51"/>
      <c r="AL14" s="51"/>
      <c r="AM14" s="51"/>
      <c r="AN14" s="51"/>
    </row>
    <row r="15" spans="1:40" ht="29.15" customHeight="1" thickBot="1">
      <c r="A15" s="92"/>
      <c r="B15" s="92"/>
      <c r="C15" s="92"/>
      <c r="D15" s="92"/>
      <c r="E15" s="92"/>
      <c r="F15" s="36"/>
      <c r="G15" s="36"/>
      <c r="H15" s="36"/>
      <c r="I15" s="36"/>
      <c r="J15" s="36"/>
      <c r="K15" s="36"/>
      <c r="L15" s="36"/>
      <c r="M15" s="36"/>
      <c r="N15" s="36"/>
      <c r="O15" s="36"/>
      <c r="P15" s="36"/>
      <c r="Q15" s="36"/>
      <c r="R15" s="36"/>
      <c r="S15" s="36"/>
      <c r="T15" s="37"/>
      <c r="U15" s="36"/>
      <c r="V15" s="36"/>
      <c r="W15" s="51"/>
      <c r="X15" s="51"/>
      <c r="Y15" s="51"/>
      <c r="Z15" s="51"/>
      <c r="AA15" s="51"/>
      <c r="AB15" s="51"/>
      <c r="AC15" s="51"/>
      <c r="AD15" s="51"/>
      <c r="AE15" s="51"/>
      <c r="AF15" s="51"/>
      <c r="AG15" s="51"/>
      <c r="AH15" s="51"/>
      <c r="AI15" s="51"/>
      <c r="AJ15" s="51"/>
      <c r="AK15" s="51"/>
      <c r="AL15" s="51"/>
      <c r="AM15" s="51"/>
      <c r="AN15" s="51"/>
    </row>
    <row r="16" spans="1:40" ht="72.650000000000006" customHeight="1" thickBot="1">
      <c r="A16" s="519" t="s">
        <v>159</v>
      </c>
      <c r="B16" s="520"/>
      <c r="C16" s="520"/>
      <c r="D16" s="520"/>
      <c r="E16" s="520"/>
      <c r="F16" s="520"/>
      <c r="G16" s="520"/>
      <c r="H16" s="520"/>
      <c r="I16" s="520"/>
      <c r="J16" s="520"/>
      <c r="K16" s="520"/>
      <c r="L16" s="520"/>
      <c r="M16" s="520"/>
      <c r="N16" s="520"/>
      <c r="O16" s="520"/>
      <c r="P16" s="520"/>
      <c r="Q16" s="520"/>
      <c r="R16" s="520"/>
      <c r="S16" s="520"/>
      <c r="T16" s="520"/>
      <c r="U16" s="520"/>
      <c r="V16" s="520"/>
      <c r="W16" s="520"/>
      <c r="X16" s="520"/>
      <c r="Y16" s="521"/>
      <c r="Z16" s="441" t="s">
        <v>139</v>
      </c>
      <c r="AA16" s="442"/>
      <c r="AB16" s="442"/>
      <c r="AC16" s="442"/>
      <c r="AD16" s="442"/>
      <c r="AE16" s="442"/>
      <c r="AF16" s="442"/>
      <c r="AG16" s="442"/>
      <c r="AH16" s="442"/>
      <c r="AI16" s="442"/>
      <c r="AJ16" s="442"/>
      <c r="AK16" s="442"/>
      <c r="AL16" s="442"/>
      <c r="AM16" s="443"/>
      <c r="AN16" s="501" t="s">
        <v>65</v>
      </c>
    </row>
    <row r="17" spans="1:40" ht="25" customHeight="1">
      <c r="A17" s="504" t="s">
        <v>66</v>
      </c>
      <c r="B17" s="507" t="s">
        <v>67</v>
      </c>
      <c r="C17" s="458" t="s">
        <v>68</v>
      </c>
      <c r="D17" s="458" t="s">
        <v>69</v>
      </c>
      <c r="E17" s="474" t="s">
        <v>70</v>
      </c>
      <c r="F17" s="458" t="s">
        <v>53</v>
      </c>
      <c r="G17" s="458" t="s">
        <v>71</v>
      </c>
      <c r="H17" s="458" t="s">
        <v>72</v>
      </c>
      <c r="I17" s="458" t="s">
        <v>73</v>
      </c>
      <c r="J17" s="474" t="s">
        <v>74</v>
      </c>
      <c r="K17" s="510" t="s">
        <v>75</v>
      </c>
      <c r="L17" s="458" t="s">
        <v>76</v>
      </c>
      <c r="M17" s="513" t="s">
        <v>77</v>
      </c>
      <c r="N17" s="543" t="s">
        <v>78</v>
      </c>
      <c r="O17" s="513" t="s">
        <v>79</v>
      </c>
      <c r="P17" s="513" t="s">
        <v>80</v>
      </c>
      <c r="Q17" s="513" t="s">
        <v>81</v>
      </c>
      <c r="R17" s="516" t="s">
        <v>82</v>
      </c>
      <c r="S17" s="458" t="s">
        <v>83</v>
      </c>
      <c r="T17" s="458" t="s">
        <v>84</v>
      </c>
      <c r="U17" s="458" t="s">
        <v>85</v>
      </c>
      <c r="V17" s="458" t="s">
        <v>86</v>
      </c>
      <c r="W17" s="458" t="s">
        <v>87</v>
      </c>
      <c r="X17" s="458" t="s">
        <v>88</v>
      </c>
      <c r="Y17" s="540" t="s">
        <v>89</v>
      </c>
      <c r="Z17" s="494" t="s">
        <v>90</v>
      </c>
      <c r="AA17" s="495"/>
      <c r="AB17" s="495"/>
      <c r="AC17" s="495"/>
      <c r="AD17" s="495"/>
      <c r="AE17" s="495"/>
      <c r="AF17" s="496"/>
      <c r="AG17" s="497" t="s">
        <v>91</v>
      </c>
      <c r="AH17" s="495"/>
      <c r="AI17" s="495"/>
      <c r="AJ17" s="495"/>
      <c r="AK17" s="495"/>
      <c r="AL17" s="495"/>
      <c r="AM17" s="498"/>
      <c r="AN17" s="502"/>
    </row>
    <row r="18" spans="1:40">
      <c r="A18" s="505"/>
      <c r="B18" s="508"/>
      <c r="C18" s="459"/>
      <c r="D18" s="459"/>
      <c r="E18" s="475"/>
      <c r="F18" s="459"/>
      <c r="G18" s="459"/>
      <c r="H18" s="459"/>
      <c r="I18" s="459"/>
      <c r="J18" s="475"/>
      <c r="K18" s="511"/>
      <c r="L18" s="459"/>
      <c r="M18" s="514"/>
      <c r="N18" s="544"/>
      <c r="O18" s="514"/>
      <c r="P18" s="514"/>
      <c r="Q18" s="514"/>
      <c r="R18" s="517"/>
      <c r="S18" s="459"/>
      <c r="T18" s="459"/>
      <c r="U18" s="459"/>
      <c r="V18" s="459"/>
      <c r="W18" s="459"/>
      <c r="X18" s="459"/>
      <c r="Y18" s="541"/>
      <c r="Z18" s="499" t="s">
        <v>92</v>
      </c>
      <c r="AA18" s="461" t="s">
        <v>59</v>
      </c>
      <c r="AB18" s="461" t="s">
        <v>93</v>
      </c>
      <c r="AC18" s="461" t="s">
        <v>94</v>
      </c>
      <c r="AD18" s="461" t="s">
        <v>95</v>
      </c>
      <c r="AE18" s="461" t="s">
        <v>96</v>
      </c>
      <c r="AF18" s="461" t="s">
        <v>97</v>
      </c>
      <c r="AG18" s="461" t="s">
        <v>92</v>
      </c>
      <c r="AH18" s="461" t="s">
        <v>59</v>
      </c>
      <c r="AI18" s="461" t="s">
        <v>93</v>
      </c>
      <c r="AJ18" s="461" t="s">
        <v>94</v>
      </c>
      <c r="AK18" s="461" t="s">
        <v>95</v>
      </c>
      <c r="AL18" s="461" t="s">
        <v>96</v>
      </c>
      <c r="AM18" s="463" t="s">
        <v>98</v>
      </c>
      <c r="AN18" s="502"/>
    </row>
    <row r="19" spans="1:40" ht="136.5" customHeight="1" thickBot="1">
      <c r="A19" s="506"/>
      <c r="B19" s="509"/>
      <c r="C19" s="460"/>
      <c r="D19" s="460"/>
      <c r="E19" s="476"/>
      <c r="F19" s="460"/>
      <c r="G19" s="460"/>
      <c r="H19" s="460"/>
      <c r="I19" s="460"/>
      <c r="J19" s="476"/>
      <c r="K19" s="512"/>
      <c r="L19" s="460"/>
      <c r="M19" s="515"/>
      <c r="N19" s="545"/>
      <c r="O19" s="515"/>
      <c r="P19" s="515"/>
      <c r="Q19" s="515"/>
      <c r="R19" s="518"/>
      <c r="S19" s="460"/>
      <c r="T19" s="460"/>
      <c r="U19" s="460"/>
      <c r="V19" s="460"/>
      <c r="W19" s="460"/>
      <c r="X19" s="460"/>
      <c r="Y19" s="542"/>
      <c r="Z19" s="500"/>
      <c r="AA19" s="462"/>
      <c r="AB19" s="462"/>
      <c r="AC19" s="462"/>
      <c r="AD19" s="462"/>
      <c r="AE19" s="462"/>
      <c r="AF19" s="462"/>
      <c r="AG19" s="462"/>
      <c r="AH19" s="462"/>
      <c r="AI19" s="462"/>
      <c r="AJ19" s="462"/>
      <c r="AK19" s="462"/>
      <c r="AL19" s="462"/>
      <c r="AM19" s="464"/>
      <c r="AN19" s="503"/>
    </row>
    <row r="20" spans="1:40" ht="60.75" customHeight="1">
      <c r="A20" s="278"/>
      <c r="B20" s="279"/>
      <c r="C20" s="39"/>
      <c r="D20" s="39"/>
      <c r="E20" s="39">
        <v>0</v>
      </c>
      <c r="F20" s="280"/>
      <c r="G20" s="39"/>
      <c r="H20" s="281"/>
      <c r="I20" s="281"/>
      <c r="J20" s="40"/>
      <c r="K20" s="282"/>
      <c r="L20" s="283"/>
      <c r="M20" s="38"/>
      <c r="N20" s="284"/>
      <c r="O20" s="38"/>
      <c r="P20" s="284"/>
      <c r="Q20" s="284"/>
      <c r="R20" s="285"/>
      <c r="S20" s="286">
        <v>0</v>
      </c>
      <c r="T20" s="286">
        <v>0</v>
      </c>
      <c r="U20" s="286">
        <v>0</v>
      </c>
      <c r="V20" s="286">
        <v>0</v>
      </c>
      <c r="W20" s="286">
        <v>0</v>
      </c>
      <c r="X20" s="286">
        <v>0</v>
      </c>
      <c r="Y20" s="287">
        <f>SUM(S20:X20)</f>
        <v>0</v>
      </c>
      <c r="Z20" s="288"/>
      <c r="AA20" s="286">
        <f>T20-AH20</f>
        <v>0</v>
      </c>
      <c r="AB20" s="289"/>
      <c r="AC20" s="290"/>
      <c r="AD20" s="291"/>
      <c r="AE20" s="292"/>
      <c r="AF20" s="293">
        <f>(Z20+AA20+AB20+AC20+AD20+AE20)</f>
        <v>0</v>
      </c>
      <c r="AG20" s="294"/>
      <c r="AH20" s="295"/>
      <c r="AI20" s="295"/>
      <c r="AJ20" s="295"/>
      <c r="AK20" s="295"/>
      <c r="AL20" s="294"/>
      <c r="AM20" s="304">
        <f>(AG20+AH20+AI20+AJ20+AK20+AL20)</f>
        <v>0</v>
      </c>
      <c r="AN20" s="296"/>
    </row>
    <row r="21" spans="1:40" ht="41.25" customHeight="1">
      <c r="A21" s="38"/>
      <c r="B21" s="220"/>
      <c r="C21" s="39"/>
      <c r="D21" s="39"/>
      <c r="E21" s="39">
        <v>0</v>
      </c>
      <c r="F21" s="280"/>
      <c r="G21" s="39"/>
      <c r="H21" s="39"/>
      <c r="I21" s="39"/>
      <c r="J21" s="40"/>
      <c r="K21" s="41"/>
      <c r="L21" s="221"/>
      <c r="M21" s="38"/>
      <c r="N21" s="297"/>
      <c r="O21" s="38"/>
      <c r="P21" s="42"/>
      <c r="Q21" s="42"/>
      <c r="R21" s="42"/>
      <c r="S21" s="222">
        <v>0</v>
      </c>
      <c r="T21" s="286">
        <v>0</v>
      </c>
      <c r="U21" s="222">
        <v>0</v>
      </c>
      <c r="V21" s="222">
        <v>0</v>
      </c>
      <c r="W21" s="222">
        <v>0</v>
      </c>
      <c r="X21" s="222">
        <v>0</v>
      </c>
      <c r="Y21" s="223">
        <f t="shared" ref="Y21:Y27" si="0">SUM(S21:X21)</f>
        <v>0</v>
      </c>
      <c r="Z21" s="43"/>
      <c r="AA21" s="286">
        <f t="shared" ref="AA21:AA27" si="1">T21-AH21</f>
        <v>0</v>
      </c>
      <c r="AB21" s="44"/>
      <c r="AC21" s="44"/>
      <c r="AD21" s="44"/>
      <c r="AE21" s="44"/>
      <c r="AF21" s="45">
        <f t="shared" ref="AF21:AF27" si="2">(Z21+AA21+AB21+AC21+AD21+AE21)</f>
        <v>0</v>
      </c>
      <c r="AG21" s="46"/>
      <c r="AH21" s="47"/>
      <c r="AI21" s="47"/>
      <c r="AJ21" s="47"/>
      <c r="AK21" s="47"/>
      <c r="AL21" s="48"/>
      <c r="AM21" s="305">
        <f t="shared" ref="AM21:AM27" si="3">(AG21+AH21+AI21+AJ21+AK21+AL21)</f>
        <v>0</v>
      </c>
      <c r="AN21" s="303"/>
    </row>
    <row r="22" spans="1:40" ht="41.25" customHeight="1">
      <c r="A22" s="38"/>
      <c r="B22" s="220"/>
      <c r="C22" s="39"/>
      <c r="D22" s="39"/>
      <c r="E22" s="39"/>
      <c r="F22" s="280"/>
      <c r="G22" s="39"/>
      <c r="H22" s="39"/>
      <c r="I22" s="39"/>
      <c r="J22" s="40"/>
      <c r="K22" s="41"/>
      <c r="L22" s="221"/>
      <c r="M22" s="38"/>
      <c r="N22" s="297"/>
      <c r="O22" s="38"/>
      <c r="P22" s="42"/>
      <c r="Q22" s="42"/>
      <c r="R22" s="42"/>
      <c r="S22" s="222">
        <v>0</v>
      </c>
      <c r="T22" s="286">
        <v>0</v>
      </c>
      <c r="U22" s="222">
        <v>0</v>
      </c>
      <c r="V22" s="222">
        <v>0</v>
      </c>
      <c r="W22" s="222">
        <v>0</v>
      </c>
      <c r="X22" s="222">
        <v>0</v>
      </c>
      <c r="Y22" s="223">
        <f t="shared" si="0"/>
        <v>0</v>
      </c>
      <c r="Z22" s="43"/>
      <c r="AA22" s="286">
        <f t="shared" si="1"/>
        <v>0</v>
      </c>
      <c r="AB22" s="44"/>
      <c r="AC22" s="44"/>
      <c r="AD22" s="44"/>
      <c r="AE22" s="44"/>
      <c r="AF22" s="45">
        <f t="shared" si="2"/>
        <v>0</v>
      </c>
      <c r="AG22" s="46"/>
      <c r="AH22" s="47"/>
      <c r="AI22" s="47"/>
      <c r="AJ22" s="47"/>
      <c r="AK22" s="47"/>
      <c r="AL22" s="48"/>
      <c r="AM22" s="305">
        <f t="shared" si="3"/>
        <v>0</v>
      </c>
      <c r="AN22" s="303"/>
    </row>
    <row r="23" spans="1:40" ht="41.25" customHeight="1">
      <c r="A23" s="38"/>
      <c r="B23" s="220"/>
      <c r="C23" s="39"/>
      <c r="D23" s="39"/>
      <c r="E23" s="39"/>
      <c r="F23" s="280"/>
      <c r="G23" s="39"/>
      <c r="H23" s="39"/>
      <c r="I23" s="39"/>
      <c r="J23" s="40"/>
      <c r="K23" s="41"/>
      <c r="L23" s="221"/>
      <c r="M23" s="38"/>
      <c r="N23" s="297"/>
      <c r="O23" s="38"/>
      <c r="P23" s="42"/>
      <c r="Q23" s="42"/>
      <c r="R23" s="42"/>
      <c r="S23" s="222">
        <v>0</v>
      </c>
      <c r="T23" s="286">
        <v>0</v>
      </c>
      <c r="U23" s="222">
        <v>0</v>
      </c>
      <c r="V23" s="222">
        <v>0</v>
      </c>
      <c r="W23" s="222">
        <v>0</v>
      </c>
      <c r="X23" s="222">
        <v>0</v>
      </c>
      <c r="Y23" s="223">
        <f t="shared" si="0"/>
        <v>0</v>
      </c>
      <c r="Z23" s="43"/>
      <c r="AA23" s="286">
        <f t="shared" si="1"/>
        <v>0</v>
      </c>
      <c r="AB23" s="44"/>
      <c r="AC23" s="44"/>
      <c r="AD23" s="44"/>
      <c r="AE23" s="44"/>
      <c r="AF23" s="45">
        <f t="shared" si="2"/>
        <v>0</v>
      </c>
      <c r="AG23" s="46"/>
      <c r="AH23" s="47"/>
      <c r="AI23" s="47"/>
      <c r="AJ23" s="47"/>
      <c r="AK23" s="47"/>
      <c r="AL23" s="48"/>
      <c r="AM23" s="305">
        <f t="shared" si="3"/>
        <v>0</v>
      </c>
      <c r="AN23" s="303"/>
    </row>
    <row r="24" spans="1:40" ht="41.25" customHeight="1">
      <c r="A24" s="38"/>
      <c r="B24" s="220"/>
      <c r="C24" s="39"/>
      <c r="D24" s="39"/>
      <c r="E24" s="39"/>
      <c r="F24" s="280"/>
      <c r="G24" s="39"/>
      <c r="H24" s="39"/>
      <c r="I24" s="39"/>
      <c r="J24" s="40"/>
      <c r="K24" s="41"/>
      <c r="L24" s="221"/>
      <c r="M24" s="38"/>
      <c r="N24" s="297"/>
      <c r="O24" s="278"/>
      <c r="P24" s="42"/>
      <c r="Q24" s="42"/>
      <c r="R24" s="42"/>
      <c r="S24" s="222">
        <v>0</v>
      </c>
      <c r="T24" s="286">
        <v>0</v>
      </c>
      <c r="U24" s="222">
        <v>0</v>
      </c>
      <c r="V24" s="222">
        <v>0</v>
      </c>
      <c r="W24" s="222">
        <v>0</v>
      </c>
      <c r="X24" s="222">
        <v>0</v>
      </c>
      <c r="Y24" s="223">
        <f t="shared" si="0"/>
        <v>0</v>
      </c>
      <c r="Z24" s="43"/>
      <c r="AA24" s="286">
        <f t="shared" si="1"/>
        <v>0</v>
      </c>
      <c r="AB24" s="44"/>
      <c r="AC24" s="44"/>
      <c r="AD24" s="44"/>
      <c r="AE24" s="44"/>
      <c r="AF24" s="45">
        <f t="shared" si="2"/>
        <v>0</v>
      </c>
      <c r="AG24" s="46"/>
      <c r="AH24" s="47"/>
      <c r="AI24" s="47"/>
      <c r="AJ24" s="47"/>
      <c r="AK24" s="47"/>
      <c r="AL24" s="48"/>
      <c r="AM24" s="305">
        <f t="shared" si="3"/>
        <v>0</v>
      </c>
      <c r="AN24" s="303"/>
    </row>
    <row r="25" spans="1:40" ht="41.25" customHeight="1">
      <c r="A25" s="38"/>
      <c r="B25" s="220"/>
      <c r="C25" s="39"/>
      <c r="D25" s="39"/>
      <c r="E25" s="39"/>
      <c r="F25" s="280"/>
      <c r="G25" s="39"/>
      <c r="H25" s="39"/>
      <c r="I25" s="39"/>
      <c r="J25" s="40"/>
      <c r="K25" s="41"/>
      <c r="L25" s="221"/>
      <c r="M25" s="38"/>
      <c r="N25" s="297"/>
      <c r="O25" s="278"/>
      <c r="P25" s="42"/>
      <c r="Q25" s="42"/>
      <c r="R25" s="298"/>
      <c r="S25" s="222">
        <v>0</v>
      </c>
      <c r="T25" s="286">
        <v>0</v>
      </c>
      <c r="U25" s="222">
        <v>0</v>
      </c>
      <c r="V25" s="222">
        <v>0</v>
      </c>
      <c r="W25" s="222">
        <v>0</v>
      </c>
      <c r="X25" s="222">
        <v>0</v>
      </c>
      <c r="Y25" s="223">
        <f t="shared" si="0"/>
        <v>0</v>
      </c>
      <c r="Z25" s="43"/>
      <c r="AA25" s="286">
        <f t="shared" si="1"/>
        <v>0</v>
      </c>
      <c r="AB25" s="44"/>
      <c r="AC25" s="44"/>
      <c r="AD25" s="44"/>
      <c r="AE25" s="44"/>
      <c r="AF25" s="45">
        <f t="shared" si="2"/>
        <v>0</v>
      </c>
      <c r="AG25" s="46"/>
      <c r="AH25" s="47"/>
      <c r="AI25" s="47"/>
      <c r="AJ25" s="47"/>
      <c r="AK25" s="47"/>
      <c r="AL25" s="48"/>
      <c r="AM25" s="305">
        <f t="shared" si="3"/>
        <v>0</v>
      </c>
      <c r="AN25" s="303"/>
    </row>
    <row r="26" spans="1:40" ht="41.25" customHeight="1">
      <c r="A26" s="38"/>
      <c r="B26" s="220"/>
      <c r="C26" s="39"/>
      <c r="D26" s="39"/>
      <c r="E26" s="39"/>
      <c r="F26" s="280"/>
      <c r="G26" s="39"/>
      <c r="H26" s="39"/>
      <c r="I26" s="39"/>
      <c r="J26" s="40"/>
      <c r="K26" s="41"/>
      <c r="L26" s="221"/>
      <c r="M26" s="38"/>
      <c r="N26" s="297"/>
      <c r="O26" s="278"/>
      <c r="P26" s="42"/>
      <c r="Q26" s="42"/>
      <c r="R26" s="298"/>
      <c r="S26" s="222">
        <v>0</v>
      </c>
      <c r="T26" s="286">
        <v>0</v>
      </c>
      <c r="U26" s="222">
        <v>0</v>
      </c>
      <c r="V26" s="222">
        <v>0</v>
      </c>
      <c r="W26" s="222">
        <v>0</v>
      </c>
      <c r="X26" s="222">
        <v>0</v>
      </c>
      <c r="Y26" s="223">
        <f t="shared" si="0"/>
        <v>0</v>
      </c>
      <c r="Z26" s="43"/>
      <c r="AA26" s="286">
        <f t="shared" si="1"/>
        <v>0</v>
      </c>
      <c r="AB26" s="44"/>
      <c r="AC26" s="44"/>
      <c r="AD26" s="44"/>
      <c r="AE26" s="44"/>
      <c r="AF26" s="45">
        <f t="shared" si="2"/>
        <v>0</v>
      </c>
      <c r="AG26" s="46"/>
      <c r="AH26" s="47"/>
      <c r="AI26" s="47"/>
      <c r="AJ26" s="47"/>
      <c r="AK26" s="47"/>
      <c r="AL26" s="48"/>
      <c r="AM26" s="305">
        <f t="shared" si="3"/>
        <v>0</v>
      </c>
      <c r="AN26" s="303"/>
    </row>
    <row r="27" spans="1:40" ht="78.75" customHeight="1">
      <c r="A27" s="38"/>
      <c r="B27" s="220"/>
      <c r="C27" s="39"/>
      <c r="D27" s="39"/>
      <c r="E27" s="39"/>
      <c r="F27" s="280"/>
      <c r="G27" s="39"/>
      <c r="H27" s="39"/>
      <c r="I27" s="39"/>
      <c r="J27" s="40"/>
      <c r="K27" s="41"/>
      <c r="L27" s="221"/>
      <c r="M27" s="38"/>
      <c r="N27" s="297"/>
      <c r="O27" s="278"/>
      <c r="P27" s="42"/>
      <c r="Q27" s="42"/>
      <c r="R27" s="42"/>
      <c r="S27" s="222">
        <v>0</v>
      </c>
      <c r="T27" s="286">
        <v>0</v>
      </c>
      <c r="U27" s="222">
        <v>0</v>
      </c>
      <c r="V27" s="222">
        <v>0</v>
      </c>
      <c r="W27" s="222">
        <v>0</v>
      </c>
      <c r="X27" s="222">
        <v>0</v>
      </c>
      <c r="Y27" s="223">
        <f t="shared" si="0"/>
        <v>0</v>
      </c>
      <c r="Z27" s="43"/>
      <c r="AA27" s="286">
        <f t="shared" si="1"/>
        <v>0</v>
      </c>
      <c r="AB27" s="44"/>
      <c r="AC27" s="44"/>
      <c r="AD27" s="44"/>
      <c r="AE27" s="44"/>
      <c r="AF27" s="302">
        <f t="shared" si="2"/>
        <v>0</v>
      </c>
      <c r="AG27" s="46"/>
      <c r="AH27" s="47"/>
      <c r="AI27" s="47"/>
      <c r="AJ27" s="47"/>
      <c r="AK27" s="47"/>
      <c r="AL27" s="48"/>
      <c r="AM27" s="305">
        <f t="shared" si="3"/>
        <v>0</v>
      </c>
      <c r="AN27" s="303"/>
    </row>
    <row r="28" spans="1:40" ht="25" customHeight="1" thickBot="1">
      <c r="A28" s="38"/>
      <c r="B28" s="220"/>
      <c r="C28" s="39">
        <v>0</v>
      </c>
      <c r="D28" s="39">
        <v>0</v>
      </c>
      <c r="E28" s="39"/>
      <c r="F28" s="220"/>
      <c r="G28" s="39">
        <v>0</v>
      </c>
      <c r="H28" s="39">
        <v>0</v>
      </c>
      <c r="I28" s="39">
        <v>0</v>
      </c>
      <c r="J28" s="40">
        <v>0</v>
      </c>
      <c r="K28" s="41">
        <v>0</v>
      </c>
      <c r="L28" s="221"/>
      <c r="M28" s="38"/>
      <c r="N28" s="42"/>
      <c r="O28" s="38"/>
      <c r="P28" s="42"/>
      <c r="Q28" s="42"/>
      <c r="R28" s="42"/>
      <c r="S28" s="222">
        <v>0</v>
      </c>
      <c r="T28" s="222">
        <v>0</v>
      </c>
      <c r="U28" s="222">
        <v>0</v>
      </c>
      <c r="V28" s="222">
        <v>0</v>
      </c>
      <c r="W28" s="222">
        <v>0</v>
      </c>
      <c r="X28" s="222">
        <v>0</v>
      </c>
      <c r="Y28" s="223">
        <f t="shared" ref="Y28" si="4">SUM(S28:X28)</f>
        <v>0</v>
      </c>
      <c r="Z28" s="43"/>
      <c r="AA28" s="44"/>
      <c r="AB28" s="44"/>
      <c r="AC28" s="44"/>
      <c r="AD28" s="44"/>
      <c r="AE28" s="44"/>
      <c r="AF28" s="45"/>
      <c r="AG28" s="46"/>
      <c r="AH28" s="47"/>
      <c r="AI28" s="47"/>
      <c r="AJ28" s="47"/>
      <c r="AK28" s="47"/>
      <c r="AL28" s="48"/>
      <c r="AM28" s="49"/>
      <c r="AN28" s="50"/>
    </row>
    <row r="29" spans="1:40" ht="15" thickBot="1">
      <c r="A29" s="51"/>
      <c r="B29" s="51"/>
      <c r="C29" s="51"/>
      <c r="D29" s="51"/>
      <c r="E29" s="51"/>
      <c r="F29" s="51"/>
      <c r="G29" s="51"/>
      <c r="H29" s="52"/>
      <c r="I29" s="53"/>
      <c r="J29" s="53"/>
      <c r="K29" s="54"/>
      <c r="L29" s="55"/>
      <c r="M29" s="56"/>
      <c r="N29" s="56"/>
      <c r="O29" s="56"/>
      <c r="P29" s="56"/>
      <c r="Q29" s="56"/>
      <c r="R29" s="56"/>
      <c r="S29" s="57"/>
      <c r="T29" s="58"/>
      <c r="U29" s="59"/>
      <c r="V29" s="60"/>
      <c r="W29" s="61"/>
      <c r="X29" s="62"/>
      <c r="Y29" s="63"/>
      <c r="Z29" s="64"/>
      <c r="AA29" s="65"/>
      <c r="AB29" s="66"/>
      <c r="AC29" s="65"/>
      <c r="AD29" s="66"/>
      <c r="AE29" s="66"/>
      <c r="AF29" s="67"/>
      <c r="AG29" s="66"/>
      <c r="AH29" s="66"/>
      <c r="AI29" s="66"/>
      <c r="AJ29" s="66"/>
      <c r="AK29" s="66"/>
      <c r="AL29" s="66"/>
      <c r="AM29" s="67"/>
      <c r="AN29" s="68"/>
    </row>
    <row r="30" spans="1:40" s="299" customFormat="1" ht="44.15" customHeight="1" thickBot="1">
      <c r="A30" s="72"/>
      <c r="B30" s="72"/>
      <c r="C30" s="72"/>
      <c r="D30" s="72"/>
      <c r="E30" s="72"/>
      <c r="F30" s="72"/>
      <c r="G30" s="72"/>
      <c r="H30" s="72"/>
      <c r="I30" s="72"/>
      <c r="J30" s="72"/>
      <c r="K30" s="72"/>
      <c r="L30" s="72"/>
      <c r="M30" s="72"/>
      <c r="N30" s="72"/>
      <c r="O30" s="72"/>
      <c r="P30" s="72"/>
      <c r="Q30" s="72"/>
      <c r="R30" s="72"/>
      <c r="S30" s="77">
        <f t="shared" ref="S30:AM30" si="5">SUM(S20:S28)</f>
        <v>0</v>
      </c>
      <c r="T30" s="77">
        <f t="shared" si="5"/>
        <v>0</v>
      </c>
      <c r="U30" s="77">
        <f t="shared" si="5"/>
        <v>0</v>
      </c>
      <c r="V30" s="77">
        <f t="shared" si="5"/>
        <v>0</v>
      </c>
      <c r="W30" s="77">
        <f t="shared" si="5"/>
        <v>0</v>
      </c>
      <c r="X30" s="77">
        <f t="shared" si="5"/>
        <v>0</v>
      </c>
      <c r="Y30" s="77">
        <f t="shared" si="5"/>
        <v>0</v>
      </c>
      <c r="Z30" s="77">
        <f t="shared" si="5"/>
        <v>0</v>
      </c>
      <c r="AA30" s="77">
        <f t="shared" si="5"/>
        <v>0</v>
      </c>
      <c r="AB30" s="77">
        <f t="shared" si="5"/>
        <v>0</v>
      </c>
      <c r="AC30" s="77">
        <f t="shared" si="5"/>
        <v>0</v>
      </c>
      <c r="AD30" s="77">
        <f t="shared" si="5"/>
        <v>0</v>
      </c>
      <c r="AE30" s="77">
        <f t="shared" si="5"/>
        <v>0</v>
      </c>
      <c r="AF30" s="77">
        <f t="shared" si="5"/>
        <v>0</v>
      </c>
      <c r="AG30" s="77">
        <f t="shared" si="5"/>
        <v>0</v>
      </c>
      <c r="AH30" s="77">
        <f t="shared" si="5"/>
        <v>0</v>
      </c>
      <c r="AI30" s="77">
        <f t="shared" si="5"/>
        <v>0</v>
      </c>
      <c r="AJ30" s="77">
        <f t="shared" si="5"/>
        <v>0</v>
      </c>
      <c r="AK30" s="77">
        <f t="shared" si="5"/>
        <v>0</v>
      </c>
      <c r="AL30" s="77">
        <f t="shared" si="5"/>
        <v>0</v>
      </c>
      <c r="AM30" s="77">
        <f t="shared" si="5"/>
        <v>0</v>
      </c>
      <c r="AN30" s="77"/>
    </row>
    <row r="31" spans="1:40">
      <c r="A31" s="51"/>
      <c r="B31" s="51"/>
      <c r="C31" s="51"/>
      <c r="D31" s="51"/>
      <c r="E31" s="51"/>
      <c r="F31" s="51"/>
      <c r="G31" s="51"/>
      <c r="H31" s="51"/>
      <c r="I31" s="51"/>
      <c r="J31" s="51"/>
      <c r="K31" s="51"/>
      <c r="L31" s="36"/>
      <c r="M31" s="36"/>
      <c r="N31" s="36"/>
      <c r="O31" s="36"/>
      <c r="P31" s="36"/>
      <c r="Q31" s="36"/>
      <c r="R31" s="36"/>
      <c r="S31" s="51"/>
      <c r="T31" s="69"/>
      <c r="U31" s="51"/>
      <c r="V31" s="51"/>
      <c r="W31" s="51"/>
      <c r="X31" s="51"/>
      <c r="Y31" s="51"/>
      <c r="Z31" s="51"/>
      <c r="AA31" s="51"/>
      <c r="AB31" s="51"/>
      <c r="AC31" s="51"/>
      <c r="AD31" s="51"/>
      <c r="AE31" s="51"/>
      <c r="AF31" s="51"/>
      <c r="AG31" s="51"/>
      <c r="AH31" s="51"/>
      <c r="AI31" s="51"/>
      <c r="AJ31" s="51"/>
      <c r="AK31" s="51"/>
      <c r="AL31" s="51"/>
      <c r="AM31" s="51"/>
      <c r="AN31" s="51"/>
    </row>
    <row r="32" spans="1:40" ht="15" thickBot="1">
      <c r="A32" s="51"/>
      <c r="B32" s="51"/>
      <c r="C32" s="51"/>
      <c r="D32" s="51"/>
      <c r="E32" s="51"/>
      <c r="F32" s="51"/>
      <c r="G32" s="51"/>
      <c r="H32" s="51"/>
      <c r="I32" s="51"/>
      <c r="J32" s="51"/>
      <c r="K32" s="51"/>
      <c r="L32" s="36"/>
      <c r="M32" s="36"/>
      <c r="N32" s="36"/>
      <c r="O32" s="36"/>
      <c r="P32" s="36"/>
      <c r="Q32" s="36"/>
      <c r="R32" s="36"/>
      <c r="S32" s="51"/>
      <c r="T32" s="69"/>
      <c r="U32" s="51"/>
      <c r="V32" s="51"/>
      <c r="W32" s="51"/>
      <c r="X32" s="51"/>
      <c r="Y32" s="51"/>
      <c r="Z32" s="51"/>
      <c r="AA32" s="51"/>
      <c r="AB32" s="51"/>
      <c r="AC32" s="51"/>
      <c r="AD32" s="51"/>
      <c r="AE32" s="51"/>
      <c r="AF32" s="70"/>
      <c r="AG32" s="51"/>
      <c r="AH32" s="51"/>
      <c r="AI32" s="51"/>
      <c r="AJ32" s="51"/>
      <c r="AK32" s="51"/>
      <c r="AL32" s="51"/>
      <c r="AM32" s="70"/>
      <c r="AN32" s="51"/>
    </row>
    <row r="33" spans="1:40" ht="69.75" customHeight="1">
      <c r="A33" s="465" t="s">
        <v>175</v>
      </c>
      <c r="B33" s="466"/>
      <c r="C33" s="466"/>
      <c r="D33" s="466"/>
      <c r="E33" s="466"/>
      <c r="F33" s="466"/>
      <c r="G33" s="466"/>
      <c r="H33" s="466"/>
      <c r="I33" s="466"/>
      <c r="J33" s="466"/>
      <c r="K33" s="466"/>
      <c r="L33" s="466"/>
      <c r="M33" s="466"/>
      <c r="N33" s="466"/>
      <c r="O33" s="466"/>
      <c r="P33" s="466"/>
      <c r="Q33" s="466"/>
      <c r="R33" s="466"/>
      <c r="S33" s="466"/>
      <c r="T33" s="466"/>
      <c r="U33" s="466"/>
      <c r="V33" s="466"/>
      <c r="W33" s="466"/>
      <c r="X33" s="466"/>
      <c r="Y33" s="466"/>
      <c r="Z33" s="466"/>
      <c r="AA33" s="467"/>
      <c r="AB33" s="51"/>
      <c r="AC33" s="51"/>
      <c r="AD33" s="51"/>
      <c r="AE33" s="51"/>
      <c r="AF33" s="71"/>
      <c r="AG33" s="436" t="s">
        <v>99</v>
      </c>
      <c r="AH33" s="436"/>
      <c r="AI33" s="436"/>
      <c r="AJ33" s="436"/>
      <c r="AK33" s="436"/>
      <c r="AL33" s="437"/>
      <c r="AM33" s="73">
        <f>Y30</f>
        <v>0</v>
      </c>
      <c r="AN33" s="51"/>
    </row>
    <row r="34" spans="1:40" ht="20">
      <c r="A34" s="468"/>
      <c r="B34" s="469"/>
      <c r="C34" s="469"/>
      <c r="D34" s="469"/>
      <c r="E34" s="469"/>
      <c r="F34" s="469"/>
      <c r="G34" s="469"/>
      <c r="H34" s="469"/>
      <c r="I34" s="469"/>
      <c r="J34" s="469"/>
      <c r="K34" s="469"/>
      <c r="L34" s="469"/>
      <c r="M34" s="469"/>
      <c r="N34" s="469"/>
      <c r="O34" s="469"/>
      <c r="P34" s="469"/>
      <c r="Q34" s="469"/>
      <c r="R34" s="469"/>
      <c r="S34" s="469"/>
      <c r="T34" s="469"/>
      <c r="U34" s="469"/>
      <c r="V34" s="469"/>
      <c r="W34" s="469"/>
      <c r="X34" s="469"/>
      <c r="Y34" s="469"/>
      <c r="Z34" s="469"/>
      <c r="AA34" s="470"/>
      <c r="AB34" s="51"/>
      <c r="AC34" s="51"/>
      <c r="AD34" s="51"/>
      <c r="AE34" s="51"/>
      <c r="AF34" s="51"/>
      <c r="AG34" s="76"/>
      <c r="AH34" s="76"/>
      <c r="AI34" s="76"/>
      <c r="AJ34" s="76"/>
      <c r="AK34" s="76"/>
      <c r="AL34" s="76"/>
      <c r="AM34" s="72"/>
      <c r="AN34" s="51"/>
    </row>
    <row r="35" spans="1:40" ht="20">
      <c r="A35" s="468"/>
      <c r="B35" s="469"/>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70"/>
      <c r="AB35" s="51"/>
      <c r="AC35" s="51"/>
      <c r="AD35" s="51"/>
      <c r="AE35" s="51"/>
      <c r="AF35" s="51"/>
      <c r="AG35" s="436" t="s">
        <v>100</v>
      </c>
      <c r="AH35" s="436"/>
      <c r="AI35" s="436"/>
      <c r="AJ35" s="436"/>
      <c r="AK35" s="436"/>
      <c r="AL35" s="437"/>
      <c r="AM35" s="74">
        <f>AF30</f>
        <v>0</v>
      </c>
      <c r="AN35" s="51"/>
    </row>
    <row r="36" spans="1:40" ht="20">
      <c r="A36" s="468"/>
      <c r="B36" s="469"/>
      <c r="C36" s="469"/>
      <c r="D36" s="469"/>
      <c r="E36" s="469"/>
      <c r="F36" s="469"/>
      <c r="G36" s="469"/>
      <c r="H36" s="469"/>
      <c r="I36" s="469"/>
      <c r="J36" s="469"/>
      <c r="K36" s="469"/>
      <c r="L36" s="469"/>
      <c r="M36" s="469"/>
      <c r="N36" s="469"/>
      <c r="O36" s="469"/>
      <c r="P36" s="469"/>
      <c r="Q36" s="469"/>
      <c r="R36" s="469"/>
      <c r="S36" s="469"/>
      <c r="T36" s="469"/>
      <c r="U36" s="469"/>
      <c r="V36" s="469"/>
      <c r="W36" s="469"/>
      <c r="X36" s="469"/>
      <c r="Y36" s="469"/>
      <c r="Z36" s="469"/>
      <c r="AA36" s="470"/>
      <c r="AB36" s="51"/>
      <c r="AC36" s="51"/>
      <c r="AD36" s="51"/>
      <c r="AE36" s="51"/>
      <c r="AF36" s="51"/>
      <c r="AG36" s="76"/>
      <c r="AH36" s="76"/>
      <c r="AI36" s="76"/>
      <c r="AJ36" s="76"/>
      <c r="AK36" s="76"/>
      <c r="AL36" s="76"/>
      <c r="AM36" s="72"/>
      <c r="AN36" s="51"/>
    </row>
    <row r="37" spans="1:40" ht="20">
      <c r="A37" s="468"/>
      <c r="B37" s="469"/>
      <c r="C37" s="469"/>
      <c r="D37" s="469"/>
      <c r="E37" s="469"/>
      <c r="F37" s="469"/>
      <c r="G37" s="469"/>
      <c r="H37" s="469"/>
      <c r="I37" s="469"/>
      <c r="J37" s="469"/>
      <c r="K37" s="469"/>
      <c r="L37" s="469"/>
      <c r="M37" s="469"/>
      <c r="N37" s="469"/>
      <c r="O37" s="469"/>
      <c r="P37" s="469"/>
      <c r="Q37" s="469"/>
      <c r="R37" s="469"/>
      <c r="S37" s="469"/>
      <c r="T37" s="469"/>
      <c r="U37" s="469"/>
      <c r="V37" s="469"/>
      <c r="W37" s="469"/>
      <c r="X37" s="469"/>
      <c r="Y37" s="469"/>
      <c r="Z37" s="469"/>
      <c r="AA37" s="470"/>
      <c r="AB37" s="51"/>
      <c r="AC37" s="51"/>
      <c r="AD37" s="51"/>
      <c r="AE37" s="51"/>
      <c r="AF37" s="51"/>
      <c r="AG37" s="436" t="s">
        <v>101</v>
      </c>
      <c r="AH37" s="436"/>
      <c r="AI37" s="436"/>
      <c r="AJ37" s="436"/>
      <c r="AK37" s="436"/>
      <c r="AL37" s="437"/>
      <c r="AM37" s="74">
        <f>AM30</f>
        <v>0</v>
      </c>
    </row>
    <row r="38" spans="1:40" ht="20">
      <c r="A38" s="468"/>
      <c r="B38" s="469"/>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70"/>
      <c r="AB38" s="51"/>
      <c r="AC38" s="51"/>
      <c r="AD38" s="51"/>
      <c r="AE38" s="51"/>
      <c r="AF38" s="51"/>
      <c r="AG38" s="72"/>
      <c r="AH38" s="72"/>
      <c r="AI38" s="72"/>
      <c r="AJ38" s="72"/>
      <c r="AK38" s="72"/>
      <c r="AL38" s="72"/>
      <c r="AM38" s="72"/>
      <c r="AN38" s="51"/>
    </row>
    <row r="39" spans="1:40" ht="20">
      <c r="A39" s="468"/>
      <c r="B39" s="469"/>
      <c r="C39" s="469"/>
      <c r="D39" s="469"/>
      <c r="E39" s="469"/>
      <c r="F39" s="469"/>
      <c r="G39" s="469"/>
      <c r="H39" s="469"/>
      <c r="I39" s="469"/>
      <c r="J39" s="469"/>
      <c r="K39" s="469"/>
      <c r="L39" s="469"/>
      <c r="M39" s="469"/>
      <c r="N39" s="469"/>
      <c r="O39" s="469"/>
      <c r="P39" s="469"/>
      <c r="Q39" s="469"/>
      <c r="R39" s="469"/>
      <c r="S39" s="469"/>
      <c r="T39" s="469"/>
      <c r="U39" s="469"/>
      <c r="V39" s="469"/>
      <c r="W39" s="469"/>
      <c r="X39" s="469"/>
      <c r="Y39" s="469"/>
      <c r="Z39" s="469"/>
      <c r="AA39" s="470"/>
      <c r="AB39" s="51"/>
      <c r="AC39" s="51"/>
      <c r="AD39" s="51"/>
      <c r="AE39" s="51"/>
      <c r="AF39" s="51"/>
      <c r="AG39" s="436" t="s">
        <v>102</v>
      </c>
      <c r="AH39" s="436"/>
      <c r="AI39" s="436"/>
      <c r="AJ39" s="436"/>
      <c r="AK39" s="436"/>
      <c r="AL39" s="437"/>
      <c r="AM39" s="74">
        <f>AM33-AM35</f>
        <v>0</v>
      </c>
      <c r="AN39" s="51"/>
    </row>
    <row r="40" spans="1:40" ht="16" thickBot="1">
      <c r="A40" s="471"/>
      <c r="B40" s="472"/>
      <c r="C40" s="472"/>
      <c r="D40" s="472"/>
      <c r="E40" s="472"/>
      <c r="F40" s="472"/>
      <c r="G40" s="472"/>
      <c r="H40" s="472"/>
      <c r="I40" s="472"/>
      <c r="J40" s="472"/>
      <c r="K40" s="472"/>
      <c r="L40" s="472"/>
      <c r="M40" s="472"/>
      <c r="N40" s="472"/>
      <c r="O40" s="472"/>
      <c r="P40" s="472"/>
      <c r="Q40" s="472"/>
      <c r="R40" s="472"/>
      <c r="S40" s="472"/>
      <c r="T40" s="472"/>
      <c r="U40" s="472"/>
      <c r="V40" s="472"/>
      <c r="W40" s="472"/>
      <c r="X40" s="472"/>
      <c r="Y40" s="472"/>
      <c r="Z40" s="472"/>
      <c r="AA40" s="473"/>
      <c r="AB40" s="51"/>
      <c r="AC40" s="51"/>
      <c r="AD40" s="51"/>
      <c r="AE40" s="51"/>
      <c r="AF40" s="51"/>
      <c r="AG40" s="51"/>
      <c r="AH40" s="75"/>
      <c r="AI40" s="75"/>
      <c r="AJ40" s="75"/>
      <c r="AK40" s="75"/>
      <c r="AL40" s="51"/>
      <c r="AM40" s="51"/>
      <c r="AN40" s="51"/>
    </row>
    <row r="41" spans="1:40" ht="28.5">
      <c r="A41" s="300"/>
      <c r="B41" s="300"/>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row>
    <row r="42" spans="1:40" ht="28.5">
      <c r="A42" s="300" t="s">
        <v>35</v>
      </c>
      <c r="B42" s="300"/>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row>
    <row r="43" spans="1:40" ht="28.5">
      <c r="A43" s="300"/>
      <c r="B43" s="300"/>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row>
    <row r="44" spans="1:40" ht="28.5">
      <c r="A44" s="300" t="s">
        <v>36</v>
      </c>
      <c r="B44" s="300"/>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row>
    <row r="45" spans="1:40">
      <c r="A45" s="274"/>
      <c r="B45" s="274"/>
      <c r="C45" s="274"/>
      <c r="D45" s="274"/>
      <c r="E45" s="274"/>
      <c r="F45" s="274"/>
      <c r="G45" s="274"/>
      <c r="H45" s="274"/>
      <c r="I45" s="274"/>
      <c r="J45" s="274"/>
      <c r="K45" s="274"/>
      <c r="L45" s="274"/>
      <c r="M45" s="274"/>
      <c r="N45" s="274"/>
      <c r="O45" s="274"/>
      <c r="P45" s="27"/>
      <c r="Q45" s="27"/>
      <c r="R45" s="27"/>
      <c r="S45" s="27"/>
      <c r="T45" s="27"/>
      <c r="U45" s="27"/>
      <c r="V45" s="27"/>
      <c r="W45" s="27"/>
      <c r="X45" s="27"/>
      <c r="Y45" s="27"/>
      <c r="Z45" s="27"/>
      <c r="AA45" s="27"/>
      <c r="AB45" s="27"/>
    </row>
    <row r="46" spans="1:40" ht="39.75" customHeight="1">
      <c r="A46" s="341" t="s">
        <v>37</v>
      </c>
      <c r="B46" s="342"/>
      <c r="C46" s="342"/>
      <c r="D46" s="342"/>
      <c r="E46" s="342"/>
      <c r="F46" s="342"/>
      <c r="G46" s="342"/>
      <c r="H46" s="343"/>
      <c r="I46" s="332" t="s">
        <v>38</v>
      </c>
      <c r="J46" s="333"/>
      <c r="K46" s="333"/>
      <c r="L46" s="333"/>
      <c r="M46" s="333"/>
      <c r="N46" s="333"/>
      <c r="O46" s="334"/>
      <c r="P46" s="301"/>
      <c r="Q46" s="528"/>
      <c r="R46" s="529"/>
      <c r="S46" s="530"/>
      <c r="T46" s="27"/>
      <c r="U46" s="27"/>
      <c r="V46" s="27"/>
      <c r="W46" s="27"/>
      <c r="X46" s="27"/>
      <c r="Y46" s="27"/>
      <c r="Z46" s="27"/>
      <c r="AA46" s="27"/>
      <c r="AB46" s="27"/>
    </row>
    <row r="47" spans="1:40" ht="39.75" customHeight="1">
      <c r="A47" s="522" t="s">
        <v>39</v>
      </c>
      <c r="B47" s="523"/>
      <c r="C47" s="523"/>
      <c r="D47" s="523"/>
      <c r="E47" s="523"/>
      <c r="F47" s="523"/>
      <c r="G47" s="523"/>
      <c r="H47" s="524"/>
      <c r="I47" s="525" t="s">
        <v>40</v>
      </c>
      <c r="J47" s="526"/>
      <c r="K47" s="526"/>
      <c r="L47" s="526"/>
      <c r="M47" s="526"/>
      <c r="N47" s="526"/>
      <c r="O47" s="527"/>
      <c r="P47" s="531"/>
      <c r="Q47" s="534"/>
      <c r="R47" s="534"/>
      <c r="S47" s="534"/>
      <c r="T47" s="534"/>
      <c r="U47" s="534"/>
      <c r="V47" s="534"/>
      <c r="W47" s="534"/>
      <c r="X47" s="534"/>
      <c r="Y47" s="534"/>
      <c r="Z47" s="534"/>
      <c r="AA47" s="534"/>
      <c r="AB47" s="534"/>
    </row>
    <row r="48" spans="1:40" ht="39.75" customHeight="1">
      <c r="A48" s="525" t="s">
        <v>41</v>
      </c>
      <c r="B48" s="526"/>
      <c r="C48" s="526"/>
      <c r="D48" s="526"/>
      <c r="E48" s="526"/>
      <c r="F48" s="526"/>
      <c r="G48" s="526"/>
      <c r="H48" s="527"/>
      <c r="I48" s="525" t="s">
        <v>42</v>
      </c>
      <c r="J48" s="526"/>
      <c r="K48" s="526"/>
      <c r="L48" s="526"/>
      <c r="M48" s="526"/>
      <c r="N48" s="526"/>
      <c r="O48" s="527"/>
      <c r="P48" s="532"/>
      <c r="Q48" s="535"/>
      <c r="R48" s="535"/>
      <c r="S48" s="535"/>
      <c r="T48" s="535"/>
      <c r="U48" s="535"/>
      <c r="V48" s="535"/>
      <c r="W48" s="535"/>
      <c r="X48" s="535"/>
      <c r="Y48" s="535"/>
      <c r="Z48" s="535"/>
      <c r="AA48" s="535"/>
      <c r="AB48" s="535"/>
    </row>
    <row r="49" spans="1:28" ht="39.75" customHeight="1">
      <c r="A49" s="525" t="s">
        <v>43</v>
      </c>
      <c r="B49" s="526"/>
      <c r="C49" s="526"/>
      <c r="D49" s="526"/>
      <c r="E49" s="526"/>
      <c r="F49" s="526"/>
      <c r="G49" s="526"/>
      <c r="H49" s="527"/>
      <c r="I49" s="525"/>
      <c r="J49" s="526"/>
      <c r="K49" s="526"/>
      <c r="L49" s="526"/>
      <c r="M49" s="526"/>
      <c r="N49" s="526"/>
      <c r="O49" s="527"/>
      <c r="P49" s="532"/>
      <c r="Q49" s="535"/>
      <c r="R49" s="535"/>
      <c r="S49" s="535"/>
      <c r="T49" s="535"/>
      <c r="U49" s="535"/>
      <c r="V49" s="535"/>
      <c r="W49" s="535"/>
      <c r="X49" s="535"/>
      <c r="Y49" s="535"/>
      <c r="Z49" s="535"/>
      <c r="AA49" s="535"/>
      <c r="AB49" s="535"/>
    </row>
    <row r="50" spans="1:28" ht="39.75" customHeight="1">
      <c r="A50" s="537" t="s">
        <v>44</v>
      </c>
      <c r="B50" s="538"/>
      <c r="C50" s="538"/>
      <c r="D50" s="538"/>
      <c r="E50" s="538"/>
      <c r="F50" s="538"/>
      <c r="G50" s="538"/>
      <c r="H50" s="539"/>
      <c r="I50" s="537"/>
      <c r="J50" s="538"/>
      <c r="K50" s="538"/>
      <c r="L50" s="538"/>
      <c r="M50" s="538"/>
      <c r="N50" s="538"/>
      <c r="O50" s="539"/>
      <c r="P50" s="533"/>
      <c r="Q50" s="536"/>
      <c r="R50" s="536"/>
      <c r="S50" s="536"/>
      <c r="T50" s="536"/>
      <c r="U50" s="536"/>
      <c r="V50" s="536"/>
      <c r="W50" s="536"/>
      <c r="X50" s="536"/>
      <c r="Y50" s="536"/>
      <c r="Z50" s="536"/>
      <c r="AA50" s="536"/>
      <c r="AB50" s="536"/>
    </row>
    <row r="51" spans="1:28" ht="197.25" customHeight="1">
      <c r="A51" s="546" t="s">
        <v>185</v>
      </c>
      <c r="B51" s="547"/>
      <c r="C51" s="547"/>
      <c r="D51" s="547"/>
      <c r="E51" s="547"/>
      <c r="F51" s="547"/>
      <c r="G51" s="547"/>
      <c r="H51" s="548"/>
      <c r="I51" s="546" t="s">
        <v>186</v>
      </c>
      <c r="J51" s="547"/>
      <c r="K51" s="547"/>
      <c r="L51" s="547"/>
      <c r="M51" s="547"/>
      <c r="N51" s="547"/>
      <c r="O51" s="548"/>
      <c r="P51" s="301"/>
      <c r="Q51" s="27"/>
      <c r="R51" s="27"/>
      <c r="S51" s="27"/>
      <c r="T51" s="27"/>
      <c r="U51" s="27"/>
      <c r="V51" s="27"/>
      <c r="W51" s="27"/>
      <c r="X51" s="27"/>
      <c r="Y51" s="27"/>
      <c r="Z51" s="27"/>
      <c r="AA51" s="27"/>
      <c r="AB51" s="27"/>
    </row>
  </sheetData>
  <customSheetViews>
    <customSheetView guid="{E96C122E-4219-4C09-9665-73D73A7CBEEF}" scale="70" fitToPage="1">
      <selection activeCell="B17" sqref="B17:B19"/>
      <pageMargins left="0.70866141732283472" right="0.70866141732283472" top="0.74803149606299213" bottom="0.74803149606299213" header="0.31496062992125984" footer="0.31496062992125984"/>
      <pageSetup paperSize="9" scale="11" fitToHeight="0" orientation="landscape" r:id="rId1"/>
    </customSheetView>
  </customSheetViews>
  <mergeCells count="92">
    <mergeCell ref="Y47:Y50"/>
    <mergeCell ref="Z47:Z50"/>
    <mergeCell ref="AA47:AA50"/>
    <mergeCell ref="AB47:AB50"/>
    <mergeCell ref="A51:H51"/>
    <mergeCell ref="I51:O51"/>
    <mergeCell ref="T47:T50"/>
    <mergeCell ref="U47:U50"/>
    <mergeCell ref="V47:V50"/>
    <mergeCell ref="W47:W50"/>
    <mergeCell ref="X47:X50"/>
    <mergeCell ref="X17:X19"/>
    <mergeCell ref="Y17:Y19"/>
    <mergeCell ref="N17:N19"/>
    <mergeCell ref="O17:O19"/>
    <mergeCell ref="P17:P19"/>
    <mergeCell ref="Q17:Q19"/>
    <mergeCell ref="T17:T19"/>
    <mergeCell ref="V17:V19"/>
    <mergeCell ref="U17:U19"/>
    <mergeCell ref="A46:H46"/>
    <mergeCell ref="A47:H47"/>
    <mergeCell ref="A48:H48"/>
    <mergeCell ref="Q46:S46"/>
    <mergeCell ref="P47:P50"/>
    <mergeCell ref="Q47:Q50"/>
    <mergeCell ref="R47:R50"/>
    <mergeCell ref="S47:S50"/>
    <mergeCell ref="A50:H50"/>
    <mergeCell ref="I50:O50"/>
    <mergeCell ref="A49:H49"/>
    <mergeCell ref="I46:O46"/>
    <mergeCell ref="I47:O47"/>
    <mergeCell ref="I48:O48"/>
    <mergeCell ref="I49:O49"/>
    <mergeCell ref="AN16:AN19"/>
    <mergeCell ref="A17:A19"/>
    <mergeCell ref="B17:B19"/>
    <mergeCell ref="C17:C19"/>
    <mergeCell ref="D17:D19"/>
    <mergeCell ref="F17:F19"/>
    <mergeCell ref="G17:G19"/>
    <mergeCell ref="H17:H19"/>
    <mergeCell ref="I17:I19"/>
    <mergeCell ref="J17:J19"/>
    <mergeCell ref="K17:K19"/>
    <mergeCell ref="L17:L19"/>
    <mergeCell ref="M17:M19"/>
    <mergeCell ref="R17:R19"/>
    <mergeCell ref="S17:S19"/>
    <mergeCell ref="A16:Y16"/>
    <mergeCell ref="AG37:AL37"/>
    <mergeCell ref="Z17:AF17"/>
    <mergeCell ref="AG17:AM17"/>
    <mergeCell ref="Z18:Z19"/>
    <mergeCell ref="AA18:AA19"/>
    <mergeCell ref="AB18:AB19"/>
    <mergeCell ref="AC18:AC19"/>
    <mergeCell ref="AD18:AD19"/>
    <mergeCell ref="AE18:AE19"/>
    <mergeCell ref="AG33:AL33"/>
    <mergeCell ref="AG35:AL35"/>
    <mergeCell ref="AF18:AF19"/>
    <mergeCell ref="AG18:AG19"/>
    <mergeCell ref="AH18:AH19"/>
    <mergeCell ref="AI18:AI19"/>
    <mergeCell ref="AJ18:AJ19"/>
    <mergeCell ref="A10:L10"/>
    <mergeCell ref="A11:L11"/>
    <mergeCell ref="A12:L12"/>
    <mergeCell ref="N12:O12"/>
    <mergeCell ref="U11:W11"/>
    <mergeCell ref="S10:T10"/>
    <mergeCell ref="S11:T11"/>
    <mergeCell ref="N11:O11"/>
    <mergeCell ref="N10:O10"/>
    <mergeCell ref="AG39:AL39"/>
    <mergeCell ref="N8:AB8"/>
    <mergeCell ref="Z16:AM16"/>
    <mergeCell ref="P10:R10"/>
    <mergeCell ref="P11:R11"/>
    <mergeCell ref="S12:T12"/>
    <mergeCell ref="U12:W12"/>
    <mergeCell ref="P12:R12"/>
    <mergeCell ref="U10:W10"/>
    <mergeCell ref="W17:W19"/>
    <mergeCell ref="AL18:AL19"/>
    <mergeCell ref="AM18:AM19"/>
    <mergeCell ref="A33:AA40"/>
    <mergeCell ref="E17:E19"/>
    <mergeCell ref="AK18:AK19"/>
    <mergeCell ref="A8:L8"/>
  </mergeCells>
  <pageMargins left="0.70866141732283472" right="0.70866141732283472" top="0.74803149606299213" bottom="0.74803149606299213" header="0.31496062992125984" footer="0.31496062992125984"/>
  <pageSetup paperSize="9" scale="11" fitToHeight="0" orientation="landscape"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tabColor rgb="FF92D050"/>
    <pageSetUpPr fitToPage="1"/>
  </sheetPr>
  <dimension ref="A1:M43"/>
  <sheetViews>
    <sheetView zoomScale="145" zoomScaleNormal="145" workbookViewId="0">
      <selection activeCell="A13" sqref="A13:M14"/>
    </sheetView>
  </sheetViews>
  <sheetFormatPr baseColWidth="10" defaultColWidth="11.453125" defaultRowHeight="14.5"/>
  <cols>
    <col min="1" max="1" width="19" customWidth="1"/>
    <col min="2" max="2" width="16.1796875" customWidth="1"/>
    <col min="3" max="3" width="14.81640625" customWidth="1"/>
    <col min="4" max="4" width="15.26953125" customWidth="1"/>
    <col min="5" max="5" width="13.7265625" customWidth="1"/>
    <col min="6" max="7" width="14.26953125" customWidth="1"/>
    <col min="8" max="8" width="15" customWidth="1"/>
    <col min="9" max="9" width="14.81640625" customWidth="1"/>
    <col min="10" max="10" width="0.81640625" customWidth="1"/>
    <col min="11" max="11" width="12.81640625" customWidth="1"/>
    <col min="13" max="13" width="16.81640625" customWidth="1"/>
  </cols>
  <sheetData>
    <row r="1" spans="1:13">
      <c r="A1" s="88"/>
      <c r="B1" s="88"/>
      <c r="C1" s="88"/>
      <c r="D1" s="89"/>
      <c r="E1" s="88"/>
      <c r="F1" s="88"/>
      <c r="G1" s="88"/>
      <c r="H1" s="88"/>
      <c r="I1" s="88"/>
      <c r="J1" s="88"/>
      <c r="K1" s="88"/>
      <c r="L1" s="88"/>
      <c r="M1" s="88"/>
    </row>
    <row r="2" spans="1:13" ht="17.5">
      <c r="A2" s="88"/>
      <c r="B2" s="88"/>
      <c r="C2" s="88"/>
      <c r="D2" s="579" t="s">
        <v>49</v>
      </c>
      <c r="E2" s="579"/>
      <c r="F2" s="579"/>
      <c r="G2" s="579"/>
      <c r="H2" s="579"/>
      <c r="I2" s="579"/>
      <c r="J2" s="579"/>
      <c r="K2" s="88"/>
      <c r="L2" s="88"/>
      <c r="M2" s="88"/>
    </row>
    <row r="3" spans="1:13">
      <c r="A3" s="88"/>
      <c r="B3" s="88"/>
      <c r="C3" s="88"/>
      <c r="D3" s="88"/>
      <c r="E3" s="88"/>
      <c r="F3" s="88"/>
      <c r="G3" s="88"/>
      <c r="H3" s="88"/>
      <c r="I3" s="88"/>
      <c r="J3" s="88"/>
      <c r="K3" s="88"/>
      <c r="L3" s="88"/>
      <c r="M3" s="88"/>
    </row>
    <row r="4" spans="1:13" ht="17.5">
      <c r="A4" s="88"/>
      <c r="B4" s="88"/>
      <c r="C4" s="88"/>
      <c r="D4" s="241" t="s">
        <v>161</v>
      </c>
      <c r="E4" s="88"/>
      <c r="F4" s="88"/>
      <c r="G4" s="88"/>
      <c r="H4" s="88"/>
      <c r="I4" s="88"/>
      <c r="J4" s="88"/>
      <c r="K4" s="88"/>
      <c r="L4" s="88"/>
      <c r="M4" s="88"/>
    </row>
    <row r="5" spans="1:13" ht="17.5">
      <c r="A5" s="90"/>
      <c r="B5" s="90"/>
      <c r="C5" s="90"/>
      <c r="D5" s="90"/>
      <c r="E5" s="90"/>
      <c r="F5" s="90"/>
      <c r="G5" s="90"/>
      <c r="H5" s="90"/>
      <c r="I5" s="90"/>
      <c r="J5" s="90"/>
      <c r="K5" s="51"/>
      <c r="L5" s="88"/>
      <c r="M5" s="88"/>
    </row>
    <row r="6" spans="1:13" ht="17.5">
      <c r="A6" s="580" t="s">
        <v>50</v>
      </c>
      <c r="B6" s="580"/>
      <c r="C6" s="580"/>
      <c r="D6" s="581"/>
      <c r="E6" s="581"/>
      <c r="F6" s="581"/>
      <c r="G6" s="581"/>
      <c r="H6" s="581"/>
      <c r="I6" s="581"/>
      <c r="J6" s="581"/>
      <c r="K6" s="91"/>
      <c r="L6" s="91"/>
      <c r="M6" s="91"/>
    </row>
    <row r="7" spans="1:13" ht="17.5">
      <c r="A7" s="580"/>
      <c r="B7" s="580"/>
      <c r="C7" s="580"/>
      <c r="D7" s="581"/>
      <c r="E7" s="581"/>
      <c r="F7" s="581"/>
      <c r="G7" s="581"/>
      <c r="H7" s="581"/>
      <c r="I7" s="581"/>
      <c r="J7" s="581"/>
      <c r="K7" s="91"/>
      <c r="L7" s="91"/>
      <c r="M7" s="91"/>
    </row>
    <row r="8" spans="1:13" ht="17.5">
      <c r="A8" s="580"/>
      <c r="B8" s="580"/>
      <c r="C8" s="580"/>
      <c r="D8" s="581"/>
      <c r="E8" s="581"/>
      <c r="F8" s="581"/>
      <c r="G8" s="581"/>
      <c r="H8" s="581"/>
      <c r="I8" s="581"/>
      <c r="J8" s="581"/>
      <c r="K8" s="91"/>
      <c r="L8" s="91"/>
      <c r="M8" s="91"/>
    </row>
    <row r="9" spans="1:13" ht="15">
      <c r="A9" s="582" t="s">
        <v>51</v>
      </c>
      <c r="B9" s="582"/>
      <c r="C9" s="582"/>
      <c r="D9" s="583"/>
      <c r="E9" s="584"/>
      <c r="F9" s="584"/>
      <c r="G9" s="584"/>
      <c r="H9" s="584"/>
      <c r="I9" s="584"/>
      <c r="J9" s="585"/>
      <c r="K9" s="92"/>
      <c r="L9" s="92"/>
      <c r="M9" s="92"/>
    </row>
    <row r="10" spans="1:13" ht="15">
      <c r="A10" s="582"/>
      <c r="B10" s="582"/>
      <c r="C10" s="582"/>
      <c r="D10" s="586"/>
      <c r="E10" s="587"/>
      <c r="F10" s="587"/>
      <c r="G10" s="587"/>
      <c r="H10" s="587"/>
      <c r="I10" s="587"/>
      <c r="J10" s="588"/>
      <c r="K10" s="92"/>
      <c r="L10" s="92"/>
      <c r="M10" s="92"/>
    </row>
    <row r="11" spans="1:13" ht="15">
      <c r="A11" s="582"/>
      <c r="B11" s="582"/>
      <c r="C11" s="582"/>
      <c r="D11" s="589"/>
      <c r="E11" s="590"/>
      <c r="F11" s="590"/>
      <c r="G11" s="590"/>
      <c r="H11" s="590"/>
      <c r="I11" s="590"/>
      <c r="J11" s="591"/>
      <c r="K11" s="92"/>
      <c r="L11" s="92"/>
      <c r="M11" s="92"/>
    </row>
    <row r="12" spans="1:13" ht="16" thickBot="1">
      <c r="A12" s="93"/>
      <c r="B12" s="93"/>
      <c r="C12" s="93"/>
      <c r="D12" s="93"/>
      <c r="E12" s="93"/>
      <c r="F12" s="93"/>
      <c r="G12" s="93"/>
      <c r="H12" s="93"/>
      <c r="I12" s="93"/>
      <c r="J12" s="51"/>
      <c r="K12" s="92"/>
      <c r="L12" s="92"/>
      <c r="M12" s="92"/>
    </row>
    <row r="13" spans="1:13">
      <c r="A13" s="573" t="s">
        <v>188</v>
      </c>
      <c r="B13" s="574"/>
      <c r="C13" s="574"/>
      <c r="D13" s="574"/>
      <c r="E13" s="574"/>
      <c r="F13" s="574"/>
      <c r="G13" s="574"/>
      <c r="H13" s="574"/>
      <c r="I13" s="574"/>
      <c r="J13" s="574"/>
      <c r="K13" s="574"/>
      <c r="L13" s="574"/>
      <c r="M13" s="575"/>
    </row>
    <row r="14" spans="1:13" ht="15" thickBot="1">
      <c r="A14" s="576"/>
      <c r="B14" s="577"/>
      <c r="C14" s="577"/>
      <c r="D14" s="577"/>
      <c r="E14" s="577"/>
      <c r="F14" s="577"/>
      <c r="G14" s="577"/>
      <c r="H14" s="577"/>
      <c r="I14" s="577"/>
      <c r="J14" s="577"/>
      <c r="K14" s="577"/>
      <c r="L14" s="577"/>
      <c r="M14" s="578"/>
    </row>
    <row r="15" spans="1:13" ht="20.5" thickBot="1">
      <c r="A15" s="549" t="s">
        <v>52</v>
      </c>
      <c r="B15" s="550"/>
      <c r="C15" s="550"/>
      <c r="D15" s="550"/>
      <c r="E15" s="550"/>
      <c r="F15" s="550"/>
      <c r="G15" s="550"/>
      <c r="H15" s="550"/>
      <c r="I15" s="550"/>
      <c r="J15" s="551"/>
      <c r="K15" s="550"/>
      <c r="L15" s="550"/>
      <c r="M15" s="552"/>
    </row>
    <row r="16" spans="1:13" ht="15" customHeight="1">
      <c r="A16" s="553" t="s">
        <v>53</v>
      </c>
      <c r="B16" s="556" t="s">
        <v>54</v>
      </c>
      <c r="C16" s="559" t="s">
        <v>55</v>
      </c>
      <c r="D16" s="562" t="s">
        <v>173</v>
      </c>
      <c r="E16" s="563"/>
      <c r="F16" s="564"/>
      <c r="G16" s="563" t="s">
        <v>174</v>
      </c>
      <c r="H16" s="563"/>
      <c r="I16" s="563"/>
      <c r="J16" s="94"/>
      <c r="K16" s="563" t="s">
        <v>56</v>
      </c>
      <c r="L16" s="563"/>
      <c r="M16" s="564"/>
    </row>
    <row r="17" spans="1:13">
      <c r="A17" s="554"/>
      <c r="B17" s="557"/>
      <c r="C17" s="560"/>
      <c r="D17" s="565"/>
      <c r="E17" s="566"/>
      <c r="F17" s="567"/>
      <c r="G17" s="566"/>
      <c r="H17" s="566"/>
      <c r="I17" s="566"/>
      <c r="J17" s="95"/>
      <c r="K17" s="566"/>
      <c r="L17" s="566"/>
      <c r="M17" s="567"/>
    </row>
    <row r="18" spans="1:13">
      <c r="A18" s="554"/>
      <c r="B18" s="557"/>
      <c r="C18" s="560"/>
      <c r="D18" s="570" t="s">
        <v>57</v>
      </c>
      <c r="E18" s="571"/>
      <c r="F18" s="572"/>
      <c r="G18" s="571" t="s">
        <v>57</v>
      </c>
      <c r="H18" s="571"/>
      <c r="I18" s="571"/>
      <c r="J18" s="95"/>
      <c r="K18" s="568"/>
      <c r="L18" s="568"/>
      <c r="M18" s="569"/>
    </row>
    <row r="19" spans="1:13">
      <c r="A19" s="554"/>
      <c r="B19" s="557"/>
      <c r="C19" s="560"/>
      <c r="D19" s="592" t="s">
        <v>58</v>
      </c>
      <c r="E19" s="598" t="s">
        <v>59</v>
      </c>
      <c r="F19" s="600" t="s">
        <v>60</v>
      </c>
      <c r="G19" s="602" t="s">
        <v>58</v>
      </c>
      <c r="H19" s="598" t="s">
        <v>59</v>
      </c>
      <c r="I19" s="604" t="s">
        <v>60</v>
      </c>
      <c r="J19" s="95"/>
      <c r="K19" s="605" t="s">
        <v>58</v>
      </c>
      <c r="L19" s="594" t="s">
        <v>59</v>
      </c>
      <c r="M19" s="596" t="s">
        <v>60</v>
      </c>
    </row>
    <row r="20" spans="1:13" ht="44.25" customHeight="1">
      <c r="A20" s="555"/>
      <c r="B20" s="558"/>
      <c r="C20" s="561"/>
      <c r="D20" s="593"/>
      <c r="E20" s="599"/>
      <c r="F20" s="601"/>
      <c r="G20" s="603"/>
      <c r="H20" s="599"/>
      <c r="I20" s="561"/>
      <c r="J20" s="95"/>
      <c r="K20" s="606"/>
      <c r="L20" s="595"/>
      <c r="M20" s="597"/>
    </row>
    <row r="21" spans="1:13">
      <c r="A21" s="256"/>
      <c r="B21" s="257"/>
      <c r="C21" s="258"/>
      <c r="D21" s="259">
        <v>0</v>
      </c>
      <c r="E21" s="260">
        <v>0</v>
      </c>
      <c r="F21" s="261">
        <v>0</v>
      </c>
      <c r="G21" s="262">
        <v>0</v>
      </c>
      <c r="H21" s="260">
        <v>0</v>
      </c>
      <c r="I21" s="263">
        <v>0</v>
      </c>
      <c r="J21" s="95"/>
      <c r="K21" s="104">
        <f>AVERAGE(D21,G21)</f>
        <v>0</v>
      </c>
      <c r="L21" s="104">
        <f>AVERAGE(E21,H21)</f>
        <v>0</v>
      </c>
      <c r="M21" s="105">
        <f>AVERAGE(F21,I21)</f>
        <v>0</v>
      </c>
    </row>
    <row r="22" spans="1:13">
      <c r="A22" s="96"/>
      <c r="B22" s="97"/>
      <c r="C22" s="98"/>
      <c r="D22" s="99"/>
      <c r="E22" s="98"/>
      <c r="F22" s="100"/>
      <c r="G22" s="101"/>
      <c r="H22" s="102"/>
      <c r="I22" s="103"/>
      <c r="J22" s="95"/>
      <c r="K22" s="104" t="e">
        <f t="shared" ref="K22:M36" si="0">AVERAGE(D22,G22)</f>
        <v>#DIV/0!</v>
      </c>
      <c r="L22" s="104" t="e">
        <f t="shared" si="0"/>
        <v>#DIV/0!</v>
      </c>
      <c r="M22" s="105" t="e">
        <f t="shared" si="0"/>
        <v>#DIV/0!</v>
      </c>
    </row>
    <row r="23" spans="1:13">
      <c r="A23" s="96"/>
      <c r="B23" s="97"/>
      <c r="C23" s="98"/>
      <c r="D23" s="99"/>
      <c r="E23" s="98"/>
      <c r="F23" s="100"/>
      <c r="G23" s="101"/>
      <c r="H23" s="102"/>
      <c r="I23" s="103"/>
      <c r="J23" s="95"/>
      <c r="K23" s="104" t="e">
        <f t="shared" si="0"/>
        <v>#DIV/0!</v>
      </c>
      <c r="L23" s="104" t="e">
        <f t="shared" si="0"/>
        <v>#DIV/0!</v>
      </c>
      <c r="M23" s="105" t="e">
        <f t="shared" si="0"/>
        <v>#DIV/0!</v>
      </c>
    </row>
    <row r="24" spans="1:13">
      <c r="A24" s="96"/>
      <c r="B24" s="97"/>
      <c r="C24" s="98"/>
      <c r="D24" s="99"/>
      <c r="E24" s="98"/>
      <c r="F24" s="100"/>
      <c r="G24" s="101"/>
      <c r="H24" s="102"/>
      <c r="I24" s="103"/>
      <c r="J24" s="95"/>
      <c r="K24" s="104" t="e">
        <f t="shared" si="0"/>
        <v>#DIV/0!</v>
      </c>
      <c r="L24" s="104" t="e">
        <f t="shared" si="0"/>
        <v>#DIV/0!</v>
      </c>
      <c r="M24" s="105" t="e">
        <f t="shared" si="0"/>
        <v>#DIV/0!</v>
      </c>
    </row>
    <row r="25" spans="1:13">
      <c r="A25" s="96"/>
      <c r="B25" s="97"/>
      <c r="C25" s="98"/>
      <c r="D25" s="99"/>
      <c r="E25" s="98"/>
      <c r="F25" s="100"/>
      <c r="G25" s="101"/>
      <c r="H25" s="102"/>
      <c r="I25" s="103"/>
      <c r="J25" s="95"/>
      <c r="K25" s="104" t="e">
        <f>AVERAGE(D25,G25)</f>
        <v>#DIV/0!</v>
      </c>
      <c r="L25" s="104" t="e">
        <f>AVERAGE(E25,H25)</f>
        <v>#DIV/0!</v>
      </c>
      <c r="M25" s="105" t="e">
        <f>AVERAGE(F25,I25)</f>
        <v>#DIV/0!</v>
      </c>
    </row>
    <row r="26" spans="1:13">
      <c r="A26" s="96"/>
      <c r="B26" s="97"/>
      <c r="C26" s="98"/>
      <c r="D26" s="99"/>
      <c r="E26" s="98"/>
      <c r="F26" s="100"/>
      <c r="G26" s="101"/>
      <c r="H26" s="102"/>
      <c r="I26" s="103"/>
      <c r="J26" s="95"/>
      <c r="K26" s="104" t="e">
        <f t="shared" si="0"/>
        <v>#DIV/0!</v>
      </c>
      <c r="L26" s="104" t="e">
        <f t="shared" si="0"/>
        <v>#DIV/0!</v>
      </c>
      <c r="M26" s="105" t="e">
        <f t="shared" si="0"/>
        <v>#DIV/0!</v>
      </c>
    </row>
    <row r="27" spans="1:13">
      <c r="A27" s="96"/>
      <c r="B27" s="97"/>
      <c r="C27" s="98"/>
      <c r="D27" s="99"/>
      <c r="E27" s="98"/>
      <c r="F27" s="100"/>
      <c r="G27" s="101"/>
      <c r="H27" s="102"/>
      <c r="I27" s="103"/>
      <c r="J27" s="95"/>
      <c r="K27" s="104" t="e">
        <f t="shared" si="0"/>
        <v>#DIV/0!</v>
      </c>
      <c r="L27" s="104" t="e">
        <f t="shared" si="0"/>
        <v>#DIV/0!</v>
      </c>
      <c r="M27" s="105" t="e">
        <f t="shared" si="0"/>
        <v>#DIV/0!</v>
      </c>
    </row>
    <row r="28" spans="1:13">
      <c r="A28" s="96"/>
      <c r="B28" s="97"/>
      <c r="C28" s="98"/>
      <c r="D28" s="99"/>
      <c r="E28" s="98"/>
      <c r="F28" s="100"/>
      <c r="G28" s="101"/>
      <c r="H28" s="102"/>
      <c r="I28" s="103"/>
      <c r="J28" s="95"/>
      <c r="K28" s="104" t="e">
        <f t="shared" si="0"/>
        <v>#DIV/0!</v>
      </c>
      <c r="L28" s="104" t="e">
        <f t="shared" si="0"/>
        <v>#DIV/0!</v>
      </c>
      <c r="M28" s="105" t="e">
        <f t="shared" si="0"/>
        <v>#DIV/0!</v>
      </c>
    </row>
    <row r="29" spans="1:13">
      <c r="A29" s="106"/>
      <c r="B29" s="97"/>
      <c r="C29" s="98"/>
      <c r="D29" s="99"/>
      <c r="E29" s="98"/>
      <c r="F29" s="100"/>
      <c r="G29" s="101"/>
      <c r="H29" s="102"/>
      <c r="I29" s="103"/>
      <c r="J29" s="95"/>
      <c r="K29" s="104" t="e">
        <f t="shared" si="0"/>
        <v>#DIV/0!</v>
      </c>
      <c r="L29" s="104" t="e">
        <f t="shared" si="0"/>
        <v>#DIV/0!</v>
      </c>
      <c r="M29" s="105" t="e">
        <f t="shared" si="0"/>
        <v>#DIV/0!</v>
      </c>
    </row>
    <row r="30" spans="1:13">
      <c r="A30" s="106"/>
      <c r="B30" s="107"/>
      <c r="C30" s="108"/>
      <c r="D30" s="109"/>
      <c r="E30" s="108"/>
      <c r="F30" s="110"/>
      <c r="G30" s="101"/>
      <c r="H30" s="102"/>
      <c r="I30" s="103"/>
      <c r="J30" s="95"/>
      <c r="K30" s="104" t="e">
        <f t="shared" si="0"/>
        <v>#DIV/0!</v>
      </c>
      <c r="L30" s="104" t="e">
        <f t="shared" si="0"/>
        <v>#DIV/0!</v>
      </c>
      <c r="M30" s="105" t="e">
        <f t="shared" si="0"/>
        <v>#DIV/0!</v>
      </c>
    </row>
    <row r="31" spans="1:13">
      <c r="A31" s="111"/>
      <c r="B31" s="107"/>
      <c r="C31" s="108"/>
      <c r="D31" s="109"/>
      <c r="E31" s="108"/>
      <c r="F31" s="110"/>
      <c r="G31" s="101"/>
      <c r="H31" s="102"/>
      <c r="I31" s="103"/>
      <c r="J31" s="95"/>
      <c r="K31" s="104" t="e">
        <f t="shared" si="0"/>
        <v>#DIV/0!</v>
      </c>
      <c r="L31" s="104" t="e">
        <f t="shared" si="0"/>
        <v>#DIV/0!</v>
      </c>
      <c r="M31" s="105" t="e">
        <f t="shared" si="0"/>
        <v>#DIV/0!</v>
      </c>
    </row>
    <row r="32" spans="1:13">
      <c r="A32" s="112"/>
      <c r="B32" s="113"/>
      <c r="C32" s="114"/>
      <c r="D32" s="112"/>
      <c r="E32" s="114"/>
      <c r="F32" s="115"/>
      <c r="G32" s="101"/>
      <c r="H32" s="102"/>
      <c r="I32" s="103"/>
      <c r="J32" s="95"/>
      <c r="K32" s="104" t="e">
        <f t="shared" si="0"/>
        <v>#DIV/0!</v>
      </c>
      <c r="L32" s="104" t="e">
        <f t="shared" si="0"/>
        <v>#DIV/0!</v>
      </c>
      <c r="M32" s="105" t="e">
        <f t="shared" si="0"/>
        <v>#DIV/0!</v>
      </c>
    </row>
    <row r="33" spans="1:13">
      <c r="A33" s="116"/>
      <c r="B33" s="117"/>
      <c r="C33" s="117"/>
      <c r="D33" s="118"/>
      <c r="E33" s="117"/>
      <c r="F33" s="119"/>
      <c r="G33" s="101"/>
      <c r="H33" s="102"/>
      <c r="I33" s="103"/>
      <c r="J33" s="95"/>
      <c r="K33" s="104" t="e">
        <f t="shared" si="0"/>
        <v>#DIV/0!</v>
      </c>
      <c r="L33" s="104" t="e">
        <f t="shared" si="0"/>
        <v>#DIV/0!</v>
      </c>
      <c r="M33" s="105" t="e">
        <f t="shared" si="0"/>
        <v>#DIV/0!</v>
      </c>
    </row>
    <row r="34" spans="1:13">
      <c r="A34" s="111"/>
      <c r="B34" s="107"/>
      <c r="C34" s="108"/>
      <c r="D34" s="109"/>
      <c r="E34" s="108"/>
      <c r="F34" s="110"/>
      <c r="G34" s="101"/>
      <c r="H34" s="102"/>
      <c r="I34" s="103"/>
      <c r="J34" s="95"/>
      <c r="K34" s="104" t="e">
        <f t="shared" si="0"/>
        <v>#DIV/0!</v>
      </c>
      <c r="L34" s="104" t="e">
        <f t="shared" si="0"/>
        <v>#DIV/0!</v>
      </c>
      <c r="M34" s="105" t="e">
        <f t="shared" si="0"/>
        <v>#DIV/0!</v>
      </c>
    </row>
    <row r="35" spans="1:13">
      <c r="A35" s="111"/>
      <c r="B35" s="107"/>
      <c r="C35" s="108"/>
      <c r="D35" s="109"/>
      <c r="E35" s="108"/>
      <c r="F35" s="110"/>
      <c r="G35" s="101"/>
      <c r="H35" s="102"/>
      <c r="I35" s="103"/>
      <c r="J35" s="95"/>
      <c r="K35" s="104" t="e">
        <f t="shared" si="0"/>
        <v>#DIV/0!</v>
      </c>
      <c r="L35" s="104" t="e">
        <f t="shared" si="0"/>
        <v>#DIV/0!</v>
      </c>
      <c r="M35" s="105" t="e">
        <f t="shared" si="0"/>
        <v>#DIV/0!</v>
      </c>
    </row>
    <row r="36" spans="1:13" ht="15" thickBot="1">
      <c r="A36" s="120"/>
      <c r="B36" s="121"/>
      <c r="C36" s="122"/>
      <c r="D36" s="120"/>
      <c r="E36" s="121"/>
      <c r="F36" s="123"/>
      <c r="G36" s="124"/>
      <c r="H36" s="125"/>
      <c r="I36" s="126"/>
      <c r="J36" s="127"/>
      <c r="K36" s="128" t="e">
        <f t="shared" si="0"/>
        <v>#DIV/0!</v>
      </c>
      <c r="L36" s="128" t="e">
        <f t="shared" si="0"/>
        <v>#DIV/0!</v>
      </c>
      <c r="M36" s="129" t="e">
        <f t="shared" si="0"/>
        <v>#DIV/0!</v>
      </c>
    </row>
    <row r="37" spans="1:13">
      <c r="A37" s="130"/>
      <c r="B37" s="130"/>
      <c r="C37" s="130"/>
      <c r="D37" s="130"/>
      <c r="E37" s="130"/>
      <c r="F37" s="130"/>
      <c r="G37" s="130"/>
      <c r="H37" s="130"/>
      <c r="I37" s="130"/>
      <c r="J37" s="130"/>
      <c r="K37" s="130"/>
      <c r="L37" s="130"/>
      <c r="M37" s="130"/>
    </row>
    <row r="38" spans="1:13">
      <c r="A38" s="130"/>
      <c r="B38" s="130"/>
      <c r="C38" s="130"/>
      <c r="D38" s="130"/>
      <c r="E38" s="130"/>
      <c r="F38" s="130"/>
      <c r="G38" s="130"/>
      <c r="H38" s="130"/>
      <c r="I38" s="130"/>
      <c r="J38" s="130"/>
      <c r="K38" s="130"/>
      <c r="L38" s="130"/>
      <c r="M38" s="130"/>
    </row>
    <row r="39" spans="1:13" ht="17.5">
      <c r="A39" s="242" t="s">
        <v>162</v>
      </c>
      <c r="B39" s="243"/>
      <c r="C39" s="243"/>
      <c r="D39" s="243"/>
      <c r="E39" s="243"/>
      <c r="F39" s="243"/>
      <c r="G39" s="243"/>
      <c r="H39" s="243"/>
      <c r="I39" s="243"/>
      <c r="J39" s="130"/>
      <c r="K39" s="130"/>
      <c r="L39" s="130"/>
      <c r="M39" s="130"/>
    </row>
    <row r="40" spans="1:13" ht="17.5">
      <c r="A40" s="243"/>
      <c r="B40" s="243"/>
      <c r="C40" s="243"/>
      <c r="D40" s="243"/>
      <c r="E40" s="243"/>
      <c r="F40" s="243"/>
      <c r="G40" s="243"/>
      <c r="H40" s="243"/>
      <c r="I40" s="243"/>
      <c r="J40" s="130"/>
      <c r="K40" s="130"/>
      <c r="L40" s="130"/>
      <c r="M40" s="130"/>
    </row>
    <row r="41" spans="1:13" ht="17.5">
      <c r="A41" s="244" t="s">
        <v>163</v>
      </c>
      <c r="B41" s="243"/>
      <c r="C41" s="243"/>
      <c r="D41" s="243"/>
      <c r="E41" s="243"/>
      <c r="F41" s="243"/>
      <c r="G41" s="243"/>
      <c r="H41" s="243"/>
      <c r="I41" s="243"/>
      <c r="J41" s="130"/>
      <c r="K41" s="130"/>
      <c r="L41" s="130"/>
      <c r="M41" s="130"/>
    </row>
    <row r="42" spans="1:13">
      <c r="A42" s="131"/>
      <c r="B42" s="130"/>
      <c r="C42" s="130"/>
      <c r="D42" s="130"/>
      <c r="E42" s="130"/>
      <c r="F42" s="130"/>
      <c r="G42" s="130"/>
      <c r="H42" s="130"/>
      <c r="I42" s="130"/>
      <c r="J42" s="130"/>
      <c r="K42" s="130"/>
      <c r="L42" s="130"/>
      <c r="M42" s="130"/>
    </row>
    <row r="43" spans="1:13">
      <c r="A43" s="132"/>
      <c r="B43" s="133"/>
      <c r="C43" s="133"/>
      <c r="D43" s="133"/>
      <c r="E43" s="133"/>
      <c r="F43" s="133"/>
      <c r="G43" s="132"/>
      <c r="H43" s="132"/>
      <c r="I43" s="132"/>
      <c r="J43" s="132"/>
      <c r="K43" s="132"/>
      <c r="L43" s="88"/>
      <c r="M43" s="88"/>
    </row>
  </sheetData>
  <customSheetViews>
    <customSheetView guid="{E96C122E-4219-4C09-9665-73D73A7CBEEF}" scale="145" fitToPage="1" topLeftCell="A15">
      <selection activeCell="L25" sqref="L25"/>
      <pageMargins left="0.70866141732283472" right="0.70866141732283472" top="0.74803149606299213" bottom="0.74803149606299213" header="0.31496062992125984" footer="0.31496062992125984"/>
      <pageSetup paperSize="8" orientation="landscape" r:id="rId1"/>
    </customSheetView>
  </customSheetViews>
  <mergeCells count="24">
    <mergeCell ref="I19:I20"/>
    <mergeCell ref="K19:K20"/>
    <mergeCell ref="A13:M14"/>
    <mergeCell ref="D2:J2"/>
    <mergeCell ref="A6:C8"/>
    <mergeCell ref="D6:J8"/>
    <mergeCell ref="A9:C11"/>
    <mergeCell ref="D9:J11"/>
    <mergeCell ref="A15:M15"/>
    <mergeCell ref="A16:A20"/>
    <mergeCell ref="B16:B20"/>
    <mergeCell ref="C16:C20"/>
    <mergeCell ref="D16:F17"/>
    <mergeCell ref="G16:I17"/>
    <mergeCell ref="K16:M18"/>
    <mergeCell ref="D18:F18"/>
    <mergeCell ref="G18:I18"/>
    <mergeCell ref="D19:D20"/>
    <mergeCell ref="L19:L20"/>
    <mergeCell ref="M19:M20"/>
    <mergeCell ref="E19:E20"/>
    <mergeCell ref="F19:F20"/>
    <mergeCell ref="G19:G20"/>
    <mergeCell ref="H19:H20"/>
  </mergeCells>
  <pageMargins left="0.70866141732283472" right="0.70866141732283472" top="0.74803149606299213" bottom="0.74803149606299213" header="0.31496062992125984" footer="0.31496062992125984"/>
  <pageSetup paperSize="8" orientation="landscape" r:id="rId2"/>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92D050"/>
    <pageSetUpPr fitToPage="1"/>
  </sheetPr>
  <dimension ref="A1:Z32"/>
  <sheetViews>
    <sheetView topLeftCell="A15" zoomScale="70" zoomScaleNormal="70" workbookViewId="0">
      <selection activeCell="E14" sqref="E14:G14"/>
    </sheetView>
  </sheetViews>
  <sheetFormatPr baseColWidth="10" defaultColWidth="11.453125" defaultRowHeight="14.5"/>
  <cols>
    <col min="1" max="1" width="46.54296875" customWidth="1"/>
    <col min="2" max="2" width="50.1796875" customWidth="1"/>
    <col min="3" max="3" width="34.7265625" customWidth="1"/>
    <col min="4" max="7" width="21.81640625" customWidth="1"/>
    <col min="8" max="8" width="30.54296875" customWidth="1"/>
    <col min="9" max="10" width="21.81640625" customWidth="1"/>
    <col min="11" max="11" width="28.1796875" customWidth="1"/>
    <col min="12" max="13" width="21.81640625" customWidth="1"/>
    <col min="14" max="14" width="38.453125" customWidth="1"/>
    <col min="15" max="17" width="21.81640625" customWidth="1"/>
  </cols>
  <sheetData>
    <row r="1" spans="1:26">
      <c r="A1" s="10"/>
      <c r="B1" s="11"/>
      <c r="C1" s="11"/>
      <c r="D1" s="11"/>
      <c r="E1" s="11"/>
      <c r="F1" s="11"/>
      <c r="G1" s="11"/>
      <c r="H1" s="10"/>
      <c r="I1" s="10"/>
      <c r="J1" s="10"/>
      <c r="K1" s="10"/>
      <c r="L1" s="10"/>
      <c r="M1" s="10"/>
      <c r="N1" s="11"/>
      <c r="O1" s="11"/>
      <c r="P1" s="11"/>
      <c r="Q1" s="11"/>
      <c r="R1" s="11"/>
      <c r="S1" s="11"/>
      <c r="T1" s="11"/>
      <c r="U1" s="11"/>
      <c r="V1" s="11"/>
      <c r="W1" s="11"/>
      <c r="X1" s="11"/>
      <c r="Y1" s="11"/>
      <c r="Z1" s="11"/>
    </row>
    <row r="2" spans="1:26">
      <c r="A2" s="10"/>
      <c r="B2" s="11"/>
      <c r="C2" s="11"/>
      <c r="D2" s="11"/>
      <c r="E2" s="11"/>
      <c r="F2" s="11"/>
      <c r="G2" s="11"/>
      <c r="H2" s="10"/>
      <c r="I2" s="10"/>
      <c r="J2" s="10"/>
      <c r="K2" s="10"/>
      <c r="L2" s="10"/>
      <c r="M2" s="10"/>
      <c r="N2" s="11"/>
      <c r="O2" s="11"/>
      <c r="P2" s="11"/>
      <c r="Q2" s="11"/>
      <c r="R2" s="11"/>
      <c r="S2" s="11"/>
      <c r="T2" s="11"/>
      <c r="U2" s="11"/>
      <c r="V2" s="11"/>
      <c r="W2" s="11"/>
      <c r="X2" s="11"/>
      <c r="Y2" s="11"/>
      <c r="Z2" s="11"/>
    </row>
    <row r="3" spans="1:26">
      <c r="A3" s="10"/>
      <c r="B3" s="11"/>
      <c r="C3" s="11"/>
      <c r="D3" s="11"/>
      <c r="E3" s="11"/>
      <c r="F3" s="11"/>
      <c r="G3" s="11"/>
      <c r="H3" s="10"/>
      <c r="I3" s="10"/>
      <c r="J3" s="10"/>
      <c r="K3" s="10"/>
      <c r="L3" s="11"/>
      <c r="M3" s="11"/>
      <c r="N3" s="11"/>
      <c r="O3" s="11"/>
      <c r="P3" s="11"/>
      <c r="Q3" s="11"/>
      <c r="R3" s="11"/>
      <c r="S3" s="11"/>
      <c r="T3" s="11"/>
      <c r="U3" s="11"/>
      <c r="V3" s="11"/>
      <c r="W3" s="11"/>
      <c r="X3" s="11"/>
      <c r="Y3" s="10"/>
      <c r="Z3" s="10"/>
    </row>
    <row r="4" spans="1:26">
      <c r="A4" s="10"/>
      <c r="B4" s="11"/>
      <c r="C4" s="11"/>
      <c r="D4" s="11"/>
      <c r="E4" s="11"/>
      <c r="F4" s="11"/>
      <c r="G4" s="11"/>
      <c r="H4" s="10"/>
      <c r="I4" s="10"/>
      <c r="J4" s="10"/>
      <c r="K4" s="10"/>
      <c r="L4" s="11"/>
      <c r="M4" s="11"/>
      <c r="N4" s="11"/>
      <c r="O4" s="11"/>
      <c r="P4" s="11"/>
      <c r="Q4" s="11"/>
      <c r="R4" s="11"/>
      <c r="S4" s="11"/>
      <c r="T4" s="11"/>
      <c r="U4" s="11"/>
      <c r="V4" s="11"/>
      <c r="W4" s="11"/>
      <c r="X4" s="11"/>
      <c r="Y4" s="10"/>
      <c r="Z4" s="10"/>
    </row>
    <row r="5" spans="1:26">
      <c r="A5" s="10"/>
      <c r="B5" s="11"/>
      <c r="C5" s="11"/>
      <c r="D5" s="11"/>
      <c r="E5" s="11"/>
      <c r="F5" s="11"/>
      <c r="G5" s="11"/>
      <c r="H5" s="10"/>
      <c r="I5" s="10"/>
      <c r="J5" s="10"/>
      <c r="K5" s="10"/>
      <c r="L5" s="11"/>
      <c r="M5" s="11"/>
      <c r="N5" s="11"/>
      <c r="O5" s="11"/>
      <c r="P5" s="11"/>
      <c r="Q5" s="11"/>
      <c r="R5" s="11"/>
      <c r="S5" s="11"/>
      <c r="T5" s="11"/>
      <c r="U5" s="11"/>
      <c r="V5" s="11"/>
      <c r="W5" s="11"/>
      <c r="X5" s="11"/>
      <c r="Y5" s="10"/>
      <c r="Z5" s="10"/>
    </row>
    <row r="6" spans="1:26">
      <c r="A6" s="10"/>
      <c r="B6" s="11"/>
      <c r="C6" s="11"/>
      <c r="D6" s="11"/>
      <c r="E6" s="11"/>
      <c r="F6" s="11"/>
      <c r="G6" s="11"/>
      <c r="H6" s="10"/>
      <c r="I6" s="10"/>
      <c r="J6" s="10"/>
      <c r="K6" s="10"/>
      <c r="L6" s="11"/>
      <c r="M6" s="11"/>
      <c r="N6" s="11"/>
      <c r="O6" s="11"/>
      <c r="P6" s="11"/>
      <c r="Q6" s="11"/>
      <c r="R6" s="11"/>
      <c r="S6" s="11"/>
      <c r="T6" s="11"/>
      <c r="U6" s="11"/>
      <c r="V6" s="11"/>
      <c r="W6" s="11"/>
      <c r="X6" s="11"/>
      <c r="Y6" s="10"/>
      <c r="Z6" s="10"/>
    </row>
    <row r="7" spans="1:26">
      <c r="A7" s="10"/>
      <c r="B7" s="11"/>
      <c r="C7" s="11"/>
      <c r="D7" s="11"/>
      <c r="E7" s="11"/>
      <c r="F7" s="11"/>
      <c r="G7" s="11"/>
      <c r="H7" s="10"/>
      <c r="I7" s="10"/>
      <c r="J7" s="10"/>
      <c r="K7" s="10"/>
      <c r="L7" s="11"/>
      <c r="M7" s="11"/>
      <c r="N7" s="11"/>
      <c r="O7" s="11"/>
      <c r="P7" s="11"/>
      <c r="Q7" s="11"/>
      <c r="R7" s="11"/>
      <c r="S7" s="11"/>
      <c r="T7" s="11"/>
      <c r="U7" s="11"/>
      <c r="V7" s="11"/>
      <c r="W7" s="11"/>
      <c r="X7" s="11"/>
      <c r="Y7" s="10"/>
      <c r="Z7" s="10"/>
    </row>
    <row r="8" spans="1:26">
      <c r="A8" s="12"/>
      <c r="B8" s="11"/>
      <c r="C8" s="11"/>
      <c r="D8" s="11"/>
      <c r="E8" s="11"/>
      <c r="F8" s="11"/>
      <c r="G8" s="11"/>
      <c r="H8" s="10"/>
      <c r="I8" s="9"/>
      <c r="J8" s="11"/>
      <c r="K8" s="11"/>
      <c r="L8" s="11"/>
      <c r="M8" s="11"/>
      <c r="N8" s="11"/>
      <c r="O8" s="11"/>
      <c r="P8" s="11"/>
      <c r="Q8" s="11"/>
      <c r="R8" s="11"/>
      <c r="S8" s="11"/>
      <c r="T8" s="11"/>
      <c r="U8" s="11"/>
      <c r="V8" s="11"/>
      <c r="W8" s="11"/>
      <c r="X8" s="13"/>
      <c r="Y8" s="14"/>
      <c r="Z8" s="10"/>
    </row>
    <row r="9" spans="1:26" ht="62.15" customHeight="1">
      <c r="A9" s="648" t="s">
        <v>103</v>
      </c>
      <c r="B9" s="11"/>
      <c r="C9" s="11"/>
      <c r="D9" s="11"/>
      <c r="E9" s="11"/>
      <c r="F9" s="11"/>
      <c r="G9" s="11"/>
      <c r="H9" s="648"/>
      <c r="I9" s="651" t="s">
        <v>104</v>
      </c>
      <c r="J9" s="652"/>
      <c r="K9" s="652"/>
      <c r="L9" s="652"/>
      <c r="M9" s="652"/>
      <c r="N9" s="652"/>
      <c r="O9" s="652"/>
      <c r="P9" s="652"/>
      <c r="Q9" s="652"/>
      <c r="R9" s="652"/>
      <c r="S9" s="652"/>
      <c r="T9" s="653"/>
      <c r="U9" s="660"/>
      <c r="V9" s="646"/>
      <c r="W9" s="646"/>
      <c r="X9" s="646"/>
      <c r="Y9" s="646"/>
      <c r="Z9" s="646"/>
    </row>
    <row r="10" spans="1:26" ht="31" customHeight="1">
      <c r="A10" s="649"/>
      <c r="B10" s="11"/>
      <c r="C10" s="11"/>
      <c r="D10" s="11"/>
      <c r="E10" s="11"/>
      <c r="F10" s="11"/>
      <c r="G10" s="11"/>
      <c r="H10" s="650"/>
      <c r="I10" s="654" t="s">
        <v>105</v>
      </c>
      <c r="J10" s="655"/>
      <c r="K10" s="655"/>
      <c r="L10" s="655"/>
      <c r="M10" s="655"/>
      <c r="N10" s="655"/>
      <c r="O10" s="655"/>
      <c r="P10" s="655"/>
      <c r="Q10" s="655"/>
      <c r="R10" s="655"/>
      <c r="S10" s="655"/>
      <c r="T10" s="656"/>
      <c r="U10" s="661"/>
      <c r="V10" s="647"/>
      <c r="W10" s="647"/>
      <c r="X10" s="647"/>
      <c r="Y10" s="647"/>
      <c r="Z10" s="647"/>
    </row>
    <row r="11" spans="1:26" ht="62.15" customHeight="1">
      <c r="A11" s="650"/>
      <c r="B11" s="11"/>
      <c r="C11" s="11"/>
      <c r="D11" s="11"/>
      <c r="E11" s="11"/>
      <c r="F11" s="11"/>
      <c r="G11" s="11"/>
      <c r="H11" s="15"/>
      <c r="I11" s="657" t="s">
        <v>106</v>
      </c>
      <c r="J11" s="658"/>
      <c r="K11" s="658"/>
      <c r="L11" s="658"/>
      <c r="M11" s="658"/>
      <c r="N11" s="658"/>
      <c r="O11" s="658"/>
      <c r="P11" s="658"/>
      <c r="Q11" s="658"/>
      <c r="R11" s="658"/>
      <c r="S11" s="658"/>
      <c r="T11" s="659"/>
      <c r="U11" s="14"/>
      <c r="V11" s="10"/>
      <c r="W11" s="10"/>
      <c r="X11" s="14"/>
      <c r="Y11" s="14"/>
      <c r="Z11" s="10"/>
    </row>
    <row r="12" spans="1:26" ht="21" customHeight="1">
      <c r="A12" s="12"/>
      <c r="B12" s="637" t="s">
        <v>107</v>
      </c>
      <c r="C12" s="637"/>
      <c r="D12" s="637"/>
      <c r="E12" s="638"/>
      <c r="F12" s="638"/>
      <c r="G12" s="639"/>
      <c r="H12" s="14"/>
      <c r="I12" s="630"/>
      <c r="J12" s="631"/>
      <c r="K12" s="631"/>
      <c r="L12" s="631"/>
      <c r="M12" s="631"/>
      <c r="N12" s="631"/>
      <c r="O12" s="631"/>
      <c r="P12" s="631"/>
      <c r="Q12" s="631"/>
      <c r="R12" s="631"/>
      <c r="S12" s="631"/>
      <c r="T12" s="632"/>
      <c r="U12" s="16"/>
      <c r="V12" s="16"/>
      <c r="W12" s="10"/>
      <c r="X12" s="16"/>
      <c r="Y12" s="10"/>
      <c r="Z12" s="10"/>
    </row>
    <row r="13" spans="1:26" ht="52" customHeight="1">
      <c r="A13" s="17"/>
      <c r="B13" s="637"/>
      <c r="C13" s="637"/>
      <c r="D13" s="637"/>
      <c r="E13" s="640"/>
      <c r="F13" s="640"/>
      <c r="G13" s="641"/>
      <c r="H13" s="13"/>
      <c r="I13" s="633" t="s">
        <v>108</v>
      </c>
      <c r="J13" s="481"/>
      <c r="K13" s="481"/>
      <c r="L13" s="481"/>
      <c r="M13" s="481"/>
      <c r="N13" s="481"/>
      <c r="O13" s="481"/>
      <c r="P13" s="481"/>
      <c r="Q13" s="481"/>
      <c r="R13" s="481"/>
      <c r="S13" s="481"/>
      <c r="T13" s="634"/>
      <c r="U13" s="16"/>
      <c r="V13" s="16"/>
      <c r="W13" s="10"/>
      <c r="X13" s="16"/>
      <c r="Y13" s="10"/>
      <c r="Z13" s="10"/>
    </row>
    <row r="14" spans="1:26" ht="67.5" customHeight="1">
      <c r="A14" s="17"/>
      <c r="B14" s="637" t="s">
        <v>172</v>
      </c>
      <c r="C14" s="637"/>
      <c r="D14" s="637"/>
      <c r="E14" s="642"/>
      <c r="F14" s="642"/>
      <c r="G14" s="643"/>
      <c r="H14" s="13"/>
      <c r="I14" s="635" t="s">
        <v>63</v>
      </c>
      <c r="J14" s="484"/>
      <c r="K14" s="484"/>
      <c r="L14" s="484"/>
      <c r="M14" s="484"/>
      <c r="N14" s="484"/>
      <c r="O14" s="484"/>
      <c r="P14" s="484"/>
      <c r="Q14" s="484"/>
      <c r="R14" s="484"/>
      <c r="S14" s="484"/>
      <c r="T14" s="636"/>
      <c r="U14" s="10"/>
      <c r="V14" s="10"/>
      <c r="W14" s="10"/>
      <c r="X14" s="10"/>
      <c r="Y14" s="10"/>
      <c r="Z14" s="10"/>
    </row>
    <row r="15" spans="1:26" ht="57" customHeight="1">
      <c r="A15" s="17"/>
      <c r="B15" s="645" t="s">
        <v>109</v>
      </c>
      <c r="C15" s="645"/>
      <c r="D15" s="645"/>
      <c r="E15" s="644"/>
      <c r="F15" s="644"/>
      <c r="G15" s="644"/>
      <c r="H15" s="13"/>
      <c r="I15" s="635"/>
      <c r="J15" s="484"/>
      <c r="K15" s="484"/>
      <c r="L15" s="484"/>
      <c r="M15" s="484"/>
      <c r="N15" s="484"/>
      <c r="O15" s="484"/>
      <c r="P15" s="484"/>
      <c r="Q15" s="484"/>
      <c r="R15" s="484"/>
      <c r="S15" s="484"/>
      <c r="T15" s="636"/>
      <c r="U15" s="10"/>
      <c r="V15" s="10"/>
      <c r="W15" s="10"/>
      <c r="X15" s="10"/>
      <c r="Y15" s="10"/>
      <c r="Z15" s="10"/>
    </row>
    <row r="16" spans="1:26">
      <c r="A16" s="17"/>
      <c r="B16" s="18"/>
      <c r="C16" s="18"/>
      <c r="D16" s="18"/>
      <c r="E16" s="18"/>
      <c r="F16" s="18"/>
      <c r="G16" s="18"/>
      <c r="H16" s="13"/>
      <c r="I16" s="18"/>
      <c r="J16" s="18"/>
      <c r="K16" s="11"/>
      <c r="L16" s="11"/>
      <c r="M16" s="11"/>
      <c r="N16" s="11"/>
      <c r="O16" s="11"/>
      <c r="P16" s="11"/>
      <c r="Q16" s="11"/>
      <c r="R16" s="11"/>
      <c r="S16" s="11"/>
      <c r="T16" s="11"/>
      <c r="U16" s="11"/>
      <c r="V16" s="11"/>
      <c r="W16" s="11"/>
      <c r="X16" s="11"/>
      <c r="Y16" s="11"/>
      <c r="Z16" s="10"/>
    </row>
    <row r="17" spans="1:26" ht="52.5" customHeight="1">
      <c r="A17" s="621" t="s">
        <v>110</v>
      </c>
      <c r="B17" s="622"/>
      <c r="C17" s="622"/>
      <c r="D17" s="622"/>
      <c r="E17" s="622"/>
      <c r="F17" s="622"/>
      <c r="G17" s="622"/>
      <c r="H17" s="622"/>
      <c r="I17" s="622"/>
      <c r="J17" s="622"/>
      <c r="K17" s="622"/>
      <c r="L17" s="622"/>
      <c r="M17" s="622"/>
      <c r="N17" s="623"/>
      <c r="O17" s="624" t="s">
        <v>13</v>
      </c>
      <c r="P17" s="625"/>
      <c r="Q17" s="626"/>
      <c r="R17" s="10"/>
      <c r="S17" s="10"/>
      <c r="T17" s="10"/>
      <c r="U17" s="10"/>
      <c r="V17" s="10"/>
      <c r="W17" s="19"/>
      <c r="X17" s="19"/>
      <c r="Y17" s="19"/>
      <c r="Z17" s="20"/>
    </row>
    <row r="18" spans="1:26" ht="84" customHeight="1">
      <c r="A18" s="21"/>
      <c r="B18" s="22"/>
      <c r="C18" s="621" t="s">
        <v>111</v>
      </c>
      <c r="D18" s="623"/>
      <c r="E18" s="621" t="s">
        <v>112</v>
      </c>
      <c r="F18" s="622"/>
      <c r="G18" s="623"/>
      <c r="H18" s="621" t="s">
        <v>113</v>
      </c>
      <c r="I18" s="622"/>
      <c r="J18" s="623"/>
      <c r="K18" s="621" t="s">
        <v>114</v>
      </c>
      <c r="L18" s="622"/>
      <c r="M18" s="622"/>
      <c r="N18" s="623"/>
      <c r="O18" s="627"/>
      <c r="P18" s="628"/>
      <c r="Q18" s="629"/>
      <c r="R18" s="10"/>
      <c r="S18" s="10"/>
      <c r="T18" s="10"/>
      <c r="U18" s="10"/>
      <c r="V18" s="10"/>
      <c r="W18" s="19"/>
      <c r="X18" s="19"/>
      <c r="Y18" s="19"/>
      <c r="Z18" s="19"/>
    </row>
    <row r="19" spans="1:26" ht="200.25" customHeight="1">
      <c r="A19" s="23" t="s">
        <v>115</v>
      </c>
      <c r="B19" s="24" t="s">
        <v>116</v>
      </c>
      <c r="C19" s="24" t="s">
        <v>117</v>
      </c>
      <c r="D19" s="24" t="s">
        <v>118</v>
      </c>
      <c r="E19" s="24" t="s">
        <v>119</v>
      </c>
      <c r="F19" s="24" t="s">
        <v>120</v>
      </c>
      <c r="G19" s="24" t="s">
        <v>121</v>
      </c>
      <c r="H19" s="23" t="s">
        <v>122</v>
      </c>
      <c r="I19" s="23" t="s">
        <v>123</v>
      </c>
      <c r="J19" s="23" t="s">
        <v>124</v>
      </c>
      <c r="K19" s="23" t="s">
        <v>125</v>
      </c>
      <c r="L19" s="23" t="s">
        <v>126</v>
      </c>
      <c r="M19" s="25" t="s">
        <v>127</v>
      </c>
      <c r="N19" s="25" t="s">
        <v>128</v>
      </c>
      <c r="O19" s="26" t="s">
        <v>129</v>
      </c>
      <c r="P19" s="26" t="s">
        <v>130</v>
      </c>
      <c r="Q19" s="26" t="s">
        <v>22</v>
      </c>
      <c r="R19" s="10"/>
      <c r="S19" s="10"/>
      <c r="T19" s="10"/>
      <c r="U19" s="10"/>
      <c r="V19" s="10"/>
      <c r="W19" s="27"/>
      <c r="X19" s="27"/>
      <c r="Y19" s="27"/>
      <c r="Z19" s="27"/>
    </row>
    <row r="20" spans="1:26" ht="107.25" customHeight="1">
      <c r="A20" s="251" t="s">
        <v>167</v>
      </c>
      <c r="B20" s="251"/>
      <c r="C20" s="252">
        <v>0</v>
      </c>
      <c r="D20" s="252">
        <v>0</v>
      </c>
      <c r="E20" s="28"/>
      <c r="F20" s="28"/>
      <c r="G20" s="29"/>
      <c r="H20" s="30"/>
      <c r="I20" s="30"/>
      <c r="J20" s="30"/>
      <c r="K20" s="30"/>
      <c r="L20" s="30"/>
      <c r="M20" s="30"/>
      <c r="N20" s="30"/>
      <c r="O20" s="31"/>
      <c r="P20" s="31"/>
      <c r="Q20" s="31"/>
      <c r="R20" s="10"/>
      <c r="S20" s="10"/>
      <c r="T20" s="10"/>
      <c r="U20" s="10"/>
      <c r="V20" s="10"/>
      <c r="W20" s="10"/>
      <c r="X20" s="10"/>
      <c r="Y20" s="10"/>
      <c r="Z20" s="10"/>
    </row>
    <row r="21" spans="1:26" ht="59.25" customHeight="1">
      <c r="A21" s="253" t="s">
        <v>168</v>
      </c>
      <c r="B21" s="251"/>
      <c r="C21" s="252">
        <v>0</v>
      </c>
      <c r="D21" s="252">
        <v>0</v>
      </c>
      <c r="E21" s="28"/>
      <c r="F21" s="28"/>
      <c r="G21" s="29"/>
      <c r="H21" s="30"/>
      <c r="I21" s="30"/>
      <c r="J21" s="30"/>
      <c r="K21" s="30"/>
      <c r="L21" s="30"/>
      <c r="M21" s="30"/>
      <c r="N21" s="30"/>
      <c r="O21" s="31"/>
      <c r="P21" s="31"/>
      <c r="Q21" s="31"/>
      <c r="R21" s="10"/>
      <c r="S21" s="10"/>
      <c r="T21" s="10"/>
      <c r="U21" s="10"/>
      <c r="V21" s="10"/>
      <c r="W21" s="10"/>
      <c r="X21" s="10"/>
      <c r="Y21" s="10"/>
      <c r="Z21" s="10"/>
    </row>
    <row r="22" spans="1:26" ht="59.25" customHeight="1">
      <c r="A22" s="253" t="s">
        <v>169</v>
      </c>
      <c r="B22" s="251"/>
      <c r="C22" s="252">
        <v>0</v>
      </c>
      <c r="D22" s="252">
        <v>0</v>
      </c>
      <c r="E22" s="28"/>
      <c r="F22" s="28"/>
      <c r="G22" s="29"/>
      <c r="H22" s="30"/>
      <c r="I22" s="30"/>
      <c r="J22" s="30"/>
      <c r="K22" s="30"/>
      <c r="L22" s="30"/>
      <c r="M22" s="30"/>
      <c r="N22" s="30"/>
      <c r="O22" s="31"/>
      <c r="P22" s="31"/>
      <c r="Q22" s="31"/>
      <c r="R22" s="32"/>
      <c r="S22" s="10"/>
      <c r="T22" s="10"/>
      <c r="U22" s="10"/>
      <c r="V22" s="10"/>
      <c r="W22" s="10"/>
      <c r="X22" s="10"/>
      <c r="Y22" s="10"/>
      <c r="Z22" s="10"/>
    </row>
    <row r="23" spans="1:26" ht="72" customHeight="1">
      <c r="A23" s="607" t="s">
        <v>131</v>
      </c>
      <c r="B23" s="608"/>
      <c r="C23" s="254">
        <f>+C20+C21+C22</f>
        <v>0</v>
      </c>
      <c r="D23" s="255">
        <f>+D20+D21+D22</f>
        <v>0</v>
      </c>
      <c r="E23" s="33"/>
      <c r="F23" s="33"/>
      <c r="G23" s="33">
        <v>0</v>
      </c>
      <c r="H23" s="33"/>
      <c r="I23" s="33"/>
      <c r="J23" s="33">
        <v>0</v>
      </c>
      <c r="K23" s="33">
        <v>0</v>
      </c>
      <c r="L23" s="33">
        <v>0</v>
      </c>
      <c r="M23" s="33">
        <v>0</v>
      </c>
      <c r="N23" s="33">
        <v>0</v>
      </c>
      <c r="O23" s="33">
        <v>0</v>
      </c>
      <c r="P23" s="33">
        <v>0</v>
      </c>
      <c r="Q23" s="33"/>
      <c r="R23" s="10"/>
      <c r="S23" s="10"/>
      <c r="T23" s="10"/>
      <c r="U23" s="10"/>
      <c r="V23" s="10"/>
      <c r="W23" s="34"/>
      <c r="X23" s="34"/>
      <c r="Y23" s="34"/>
      <c r="Z23" s="34"/>
    </row>
    <row r="24" spans="1:26" ht="20.5">
      <c r="A24" s="8"/>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s="248" customFormat="1" ht="33.5">
      <c r="A25" s="247" t="s">
        <v>35</v>
      </c>
    </row>
    <row r="26" spans="1:26" s="248" customFormat="1" ht="28.5"/>
    <row r="27" spans="1:26" s="248" customFormat="1" ht="33.5">
      <c r="A27" s="247" t="s">
        <v>36</v>
      </c>
    </row>
    <row r="28" spans="1:26" s="250" customFormat="1">
      <c r="A28" s="249"/>
      <c r="B28" s="249"/>
      <c r="C28" s="249"/>
      <c r="D28" s="249"/>
      <c r="E28" s="249"/>
      <c r="F28" s="249"/>
      <c r="G28" s="249"/>
      <c r="H28" s="249"/>
      <c r="I28" s="249"/>
      <c r="J28" s="249"/>
      <c r="K28" s="249"/>
      <c r="L28" s="249"/>
      <c r="M28" s="249"/>
      <c r="N28" s="249"/>
    </row>
    <row r="29" spans="1:26" s="250" customFormat="1" ht="39.75" customHeight="1">
      <c r="A29" s="609" t="s">
        <v>37</v>
      </c>
      <c r="B29" s="610"/>
      <c r="C29" s="610"/>
      <c r="D29" s="610"/>
      <c r="E29" s="610"/>
      <c r="F29" s="610"/>
      <c r="G29" s="611"/>
      <c r="H29" s="609" t="s">
        <v>38</v>
      </c>
      <c r="I29" s="610"/>
      <c r="J29" s="610"/>
      <c r="K29" s="610"/>
      <c r="L29" s="610"/>
      <c r="M29" s="610"/>
      <c r="N29" s="611"/>
    </row>
    <row r="30" spans="1:26" s="250" customFormat="1" ht="178.5" customHeight="1">
      <c r="A30" s="612" t="s">
        <v>170</v>
      </c>
      <c r="B30" s="613"/>
      <c r="C30" s="613"/>
      <c r="D30" s="613"/>
      <c r="E30" s="613"/>
      <c r="F30" s="613"/>
      <c r="G30" s="614"/>
      <c r="H30" s="612" t="s">
        <v>171</v>
      </c>
      <c r="I30" s="613"/>
      <c r="J30" s="613"/>
      <c r="K30" s="613"/>
      <c r="L30" s="613"/>
      <c r="M30" s="613"/>
      <c r="N30" s="614"/>
    </row>
    <row r="31" spans="1:26" s="250" customFormat="1" ht="388.5" customHeight="1">
      <c r="A31" s="615" t="s">
        <v>187</v>
      </c>
      <c r="B31" s="616"/>
      <c r="C31" s="616"/>
      <c r="D31" s="616"/>
      <c r="E31" s="616"/>
      <c r="F31" s="616"/>
      <c r="G31" s="617"/>
      <c r="H31" s="618" t="s">
        <v>187</v>
      </c>
      <c r="I31" s="619"/>
      <c r="J31" s="619"/>
      <c r="K31" s="619"/>
      <c r="L31" s="619"/>
      <c r="M31" s="619"/>
      <c r="N31" s="620"/>
    </row>
    <row r="32" spans="1:26">
      <c r="A32" s="16"/>
      <c r="B32" s="16"/>
      <c r="C32" s="16"/>
      <c r="D32" s="16"/>
      <c r="E32" s="16"/>
      <c r="F32" s="16"/>
      <c r="G32" s="16"/>
      <c r="H32" s="16"/>
      <c r="I32" s="16"/>
      <c r="J32" s="16"/>
      <c r="K32" s="16"/>
      <c r="L32" s="16"/>
      <c r="M32" s="16"/>
      <c r="N32" s="16"/>
      <c r="O32" s="10"/>
      <c r="P32" s="10"/>
      <c r="Q32" s="10"/>
      <c r="R32" s="10"/>
      <c r="S32" s="10"/>
      <c r="T32" s="10"/>
      <c r="U32" s="10"/>
      <c r="V32" s="10"/>
      <c r="W32" s="10"/>
      <c r="X32" s="10"/>
      <c r="Y32" s="10"/>
      <c r="Z32" s="10"/>
    </row>
  </sheetData>
  <customSheetViews>
    <customSheetView guid="{E96C122E-4219-4C09-9665-73D73A7CBEEF}" scale="70" fitToPage="1" topLeftCell="A19">
      <selection activeCell="F9" sqref="F9"/>
      <pageMargins left="0.70866141732283472" right="0.70866141732283472" top="0.74803149606299213" bottom="0.74803149606299213" header="0.31496062992125984" footer="0.31496062992125984"/>
      <pageSetup paperSize="8" scale="33" orientation="landscape" r:id="rId1"/>
    </customSheetView>
  </customSheetViews>
  <mergeCells count="34">
    <mergeCell ref="Z9:Z10"/>
    <mergeCell ref="A9:A11"/>
    <mergeCell ref="H9:H10"/>
    <mergeCell ref="I9:T9"/>
    <mergeCell ref="I10:T10"/>
    <mergeCell ref="I11:T11"/>
    <mergeCell ref="U9:U10"/>
    <mergeCell ref="V9:V10"/>
    <mergeCell ref="W9:W10"/>
    <mergeCell ref="X9:X10"/>
    <mergeCell ref="Y9:Y10"/>
    <mergeCell ref="I12:T12"/>
    <mergeCell ref="I13:T13"/>
    <mergeCell ref="I14:T14"/>
    <mergeCell ref="I15:T15"/>
    <mergeCell ref="B12:D13"/>
    <mergeCell ref="E12:G13"/>
    <mergeCell ref="B14:D14"/>
    <mergeCell ref="E14:G14"/>
    <mergeCell ref="E15:G15"/>
    <mergeCell ref="B15:D15"/>
    <mergeCell ref="A17:N17"/>
    <mergeCell ref="O17:Q18"/>
    <mergeCell ref="C18:D18"/>
    <mergeCell ref="E18:G18"/>
    <mergeCell ref="H18:J18"/>
    <mergeCell ref="K18:N18"/>
    <mergeCell ref="A23:B23"/>
    <mergeCell ref="A29:G29"/>
    <mergeCell ref="H29:N29"/>
    <mergeCell ref="A30:G30"/>
    <mergeCell ref="A31:G31"/>
    <mergeCell ref="H30:N30"/>
    <mergeCell ref="H31:N31"/>
  </mergeCells>
  <pageMargins left="0.70866141732283472" right="0.70866141732283472" top="0.74803149606299213" bottom="0.74803149606299213" header="0.31496062992125984" footer="0.31496062992125984"/>
  <pageSetup paperSize="8" scale="33"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FF0000"/>
    <pageSetUpPr fitToPage="1"/>
  </sheetPr>
  <dimension ref="B1:P9"/>
  <sheetViews>
    <sheetView zoomScale="205" zoomScaleNormal="205" workbookViewId="0">
      <selection activeCell="B1" sqref="B1:P9"/>
    </sheetView>
  </sheetViews>
  <sheetFormatPr baseColWidth="10" defaultColWidth="11.453125" defaultRowHeight="14.5"/>
  <cols>
    <col min="2" max="2" width="19.453125" bestFit="1" customWidth="1"/>
    <col min="11" max="11" width="13.26953125" customWidth="1"/>
  </cols>
  <sheetData>
    <row r="1" spans="2:16" ht="15" thickBot="1">
      <c r="B1" s="82"/>
      <c r="C1" s="87">
        <v>2021</v>
      </c>
      <c r="D1" s="86"/>
      <c r="E1" s="87">
        <v>2022</v>
      </c>
      <c r="F1" s="86"/>
      <c r="G1" s="87">
        <v>2023</v>
      </c>
      <c r="H1" s="86"/>
      <c r="I1" s="87">
        <v>2024</v>
      </c>
      <c r="J1" s="86"/>
      <c r="K1" s="87">
        <v>2025</v>
      </c>
      <c r="L1" s="86"/>
      <c r="M1" s="87">
        <v>2026</v>
      </c>
      <c r="N1" s="86"/>
      <c r="O1" s="87">
        <v>2027</v>
      </c>
      <c r="P1" s="86"/>
    </row>
    <row r="2" spans="2:16" ht="15" thickBot="1">
      <c r="B2" s="82" t="s">
        <v>9</v>
      </c>
      <c r="C2" s="82" t="s">
        <v>132</v>
      </c>
      <c r="D2" s="82" t="s">
        <v>133</v>
      </c>
      <c r="E2" s="82" t="s">
        <v>132</v>
      </c>
      <c r="F2" s="82" t="s">
        <v>133</v>
      </c>
      <c r="G2" s="82" t="s">
        <v>132</v>
      </c>
      <c r="H2" s="82" t="s">
        <v>133</v>
      </c>
      <c r="I2" s="82" t="s">
        <v>132</v>
      </c>
      <c r="J2" s="82" t="s">
        <v>133</v>
      </c>
      <c r="K2" s="82" t="s">
        <v>132</v>
      </c>
      <c r="L2" s="82" t="s">
        <v>133</v>
      </c>
      <c r="M2" s="82" t="s">
        <v>132</v>
      </c>
      <c r="N2" s="82" t="s">
        <v>133</v>
      </c>
      <c r="O2" s="82" t="s">
        <v>132</v>
      </c>
      <c r="P2" s="85" t="s">
        <v>133</v>
      </c>
    </row>
    <row r="3" spans="2:16" ht="15" thickBot="1">
      <c r="B3" s="83" t="s">
        <v>25</v>
      </c>
      <c r="C3" s="84">
        <v>3657.6</v>
      </c>
      <c r="D3" s="84">
        <v>1624.59</v>
      </c>
      <c r="E3" s="84">
        <v>5812.76</v>
      </c>
      <c r="F3" s="84">
        <v>2581.84</v>
      </c>
      <c r="G3" s="84">
        <v>3592.91</v>
      </c>
      <c r="H3" s="84">
        <v>1595.86</v>
      </c>
      <c r="I3" s="204"/>
      <c r="J3" s="204"/>
      <c r="K3" s="204"/>
      <c r="L3" s="204"/>
      <c r="M3" s="204"/>
      <c r="N3" s="204"/>
      <c r="O3" s="204"/>
      <c r="P3" s="204"/>
    </row>
    <row r="4" spans="2:16" ht="15" thickBot="1">
      <c r="B4" s="83" t="s">
        <v>134</v>
      </c>
      <c r="C4" s="84">
        <v>5124.8500000000004</v>
      </c>
      <c r="D4" s="84">
        <v>1311.76</v>
      </c>
      <c r="E4" s="84">
        <v>8144.55</v>
      </c>
      <c r="F4" s="84">
        <v>2084.69</v>
      </c>
      <c r="G4" s="84">
        <v>5034.21</v>
      </c>
      <c r="H4" s="84">
        <v>1288.56</v>
      </c>
      <c r="I4" s="204"/>
      <c r="J4" s="204"/>
      <c r="K4" s="204"/>
      <c r="L4" s="204"/>
      <c r="M4" s="204"/>
      <c r="N4" s="204"/>
      <c r="O4" s="204"/>
      <c r="P4" s="204"/>
    </row>
    <row r="5" spans="2:16" ht="15" thickBot="1">
      <c r="B5" s="83" t="s">
        <v>31</v>
      </c>
      <c r="C5" s="84">
        <v>224.49</v>
      </c>
      <c r="D5" s="84" t="s">
        <v>135</v>
      </c>
      <c r="E5" s="84">
        <v>356.77</v>
      </c>
      <c r="F5" s="84" t="s">
        <v>135</v>
      </c>
      <c r="G5" s="84">
        <v>220.52</v>
      </c>
      <c r="H5" s="84" t="s">
        <v>135</v>
      </c>
      <c r="I5" s="204"/>
      <c r="J5" s="204"/>
      <c r="K5" s="204"/>
      <c r="L5" s="204"/>
      <c r="M5" s="204"/>
      <c r="N5" s="204"/>
      <c r="O5" s="204"/>
      <c r="P5" s="204"/>
    </row>
    <row r="6" spans="2:16" ht="15" thickBot="1">
      <c r="B6" s="83" t="s">
        <v>136</v>
      </c>
      <c r="C6" s="84">
        <v>4409.88</v>
      </c>
      <c r="D6" s="84">
        <v>1369.65</v>
      </c>
      <c r="E6" s="84">
        <v>7008.31</v>
      </c>
      <c r="F6" s="84">
        <v>2176.69</v>
      </c>
      <c r="G6" s="84">
        <v>4331.8900000000003</v>
      </c>
      <c r="H6" s="84">
        <v>1345.43</v>
      </c>
      <c r="I6" s="204"/>
      <c r="J6" s="204"/>
      <c r="K6" s="204"/>
      <c r="L6" s="204"/>
      <c r="M6" s="204"/>
      <c r="N6" s="204"/>
      <c r="O6" s="204"/>
      <c r="P6" s="204"/>
    </row>
    <row r="7" spans="2:16" ht="15" thickBot="1">
      <c r="B7" s="83" t="s">
        <v>137</v>
      </c>
      <c r="C7" s="84">
        <v>6716.21</v>
      </c>
      <c r="D7" s="84">
        <v>2043.31</v>
      </c>
      <c r="E7" s="84">
        <v>10673.59</v>
      </c>
      <c r="F7" s="84">
        <v>3247.28</v>
      </c>
      <c r="G7" s="84">
        <v>6597.43</v>
      </c>
      <c r="H7" s="84">
        <v>2007.17</v>
      </c>
      <c r="I7" s="204"/>
      <c r="J7" s="204"/>
      <c r="K7" s="204"/>
      <c r="L7" s="204"/>
      <c r="M7" s="204"/>
      <c r="N7" s="204"/>
      <c r="O7" s="204"/>
      <c r="P7" s="204"/>
    </row>
    <row r="8" spans="2:16" ht="15" thickBot="1">
      <c r="B8" s="83" t="s">
        <v>138</v>
      </c>
      <c r="C8" s="84">
        <v>5621.62</v>
      </c>
      <c r="D8" s="84">
        <v>4524.1000000000004</v>
      </c>
      <c r="E8" s="84">
        <v>8934.0300000000007</v>
      </c>
      <c r="F8" s="84">
        <v>7189.82</v>
      </c>
      <c r="G8" s="84">
        <v>5522.2</v>
      </c>
      <c r="H8" s="84">
        <v>4444.09</v>
      </c>
      <c r="I8" s="204"/>
      <c r="J8" s="204"/>
      <c r="K8" s="204"/>
      <c r="L8" s="204"/>
      <c r="M8" s="204"/>
      <c r="N8" s="204"/>
      <c r="O8" s="204"/>
      <c r="P8" s="204"/>
    </row>
    <row r="9" spans="2:16" ht="15" thickBot="1">
      <c r="B9" s="83" t="s">
        <v>33</v>
      </c>
      <c r="C9" s="84">
        <v>151.19</v>
      </c>
      <c r="D9" s="84">
        <v>151.19</v>
      </c>
      <c r="E9" s="84">
        <v>240.28</v>
      </c>
      <c r="F9" s="84">
        <v>240.28</v>
      </c>
      <c r="G9" s="84">
        <v>148.52000000000001</v>
      </c>
      <c r="H9" s="84">
        <v>148.52000000000001</v>
      </c>
      <c r="I9" s="204"/>
      <c r="J9" s="204"/>
      <c r="K9" s="204"/>
      <c r="L9" s="204"/>
      <c r="M9" s="204"/>
      <c r="N9" s="204"/>
      <c r="O9" s="204"/>
      <c r="P9" s="204"/>
    </row>
  </sheetData>
  <sheetProtection algorithmName="SHA-512" hashValue="qmQZys+XNAq3+Asgu/dTTDOviCJSa4W1tjdB5Cl44pjy7HUicBlMQRAIiyio6eQBbOfa/MvxbTT31/dRm7Yn8w==" saltValue="dvwntv1z357BZ+02w0tFwg==" spinCount="100000" sheet="1" selectLockedCells="1"/>
  <customSheetViews>
    <customSheetView guid="{E96C122E-4219-4C09-9665-73D73A7CBEEF}" scale="205" fitToPage="1">
      <selection activeCell="E4" sqref="E4"/>
      <pageMargins left="0.70866141732283472" right="0.70866141732283472" top="0.74803149606299213" bottom="0.74803149606299213" header="0.31496062992125984" footer="0.31496062992125984"/>
      <pageSetup paperSize="8" orientation="landscape" r:id="rId1"/>
    </customSheetView>
  </customSheetViews>
  <pageMargins left="0.70866141732283472" right="0.70866141732283472" top="0.74803149606299213" bottom="0.74803149606299213" header="0.31496062992125984" footer="0.31496062992125984"/>
  <pageSetup paperSize="8"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14309C1C973B4EA9A857EDC0503EAD" ma:contentTypeVersion="4" ma:contentTypeDescription="Crée un document." ma:contentTypeScope="" ma:versionID="8bf863244710306323b6dbef087b6932">
  <xsd:schema xmlns:xsd="http://www.w3.org/2001/XMLSchema" xmlns:xs="http://www.w3.org/2001/XMLSchema" xmlns:p="http://schemas.microsoft.com/office/2006/metadata/properties" xmlns:ns2="ae4635ac-c0d5-436d-adc2-a24c5d45c523" targetNamespace="http://schemas.microsoft.com/office/2006/metadata/properties" ma:root="true" ma:fieldsID="f50746d547dd99b0d63bc237749a3f2c" ns2:_="">
    <xsd:import namespace="ae4635ac-c0d5-436d-adc2-a24c5d45c5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4635ac-c0d5-436d-adc2-a24c5d45c5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C34391-CAB7-4596-BFC6-4E71DCD0BE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4635ac-c0d5-436d-adc2-a24c5d45c5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019E1D-D2D3-4D8A-8859-013956EEAE46}">
  <ds:schemaRefs>
    <ds:schemaRef ds:uri="http://schemas.microsoft.com/office/2006/documentManagement/types"/>
    <ds:schemaRef ds:uri="http://purl.org/dc/elements/1.1/"/>
    <ds:schemaRef ds:uri="http://purl.org/dc/terms/"/>
    <ds:schemaRef ds:uri="http://www.w3.org/XML/1998/namespace"/>
    <ds:schemaRef ds:uri="http://purl.org/dc/dcmitype/"/>
    <ds:schemaRef ds:uri="http://schemas.microsoft.com/office/2006/metadata/properties"/>
    <ds:schemaRef ds:uri="http://schemas.openxmlformats.org/package/2006/metadata/core-properties"/>
    <ds:schemaRef ds:uri="http://schemas.microsoft.com/office/infopath/2007/PartnerControls"/>
    <ds:schemaRef ds:uri="ae4635ac-c0d5-436d-adc2-a24c5d45c523"/>
  </ds:schemaRefs>
</ds:datastoreItem>
</file>

<file path=customXml/itemProps3.xml><?xml version="1.0" encoding="utf-8"?>
<ds:datastoreItem xmlns:ds="http://schemas.openxmlformats.org/officeDocument/2006/customXml" ds:itemID="{B798F780-9E95-4899-979F-F948DADFA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ERD_BSCU</vt:lpstr>
      <vt:lpstr>DETAIL DU BSCU</vt:lpstr>
      <vt:lpstr>ERD au réel</vt:lpstr>
      <vt:lpstr>TARIFS MOYENS HORS OCS</vt:lpstr>
      <vt:lpstr>RECAPITUALTIF RESSOURCES</vt:lpstr>
      <vt:lpstr>BDD_BSCU</vt:lpstr>
      <vt:lpstr>ANNEE</vt:lpstr>
      <vt:lpstr>CODIF</vt:lpstr>
      <vt:lpstr>DRY20_</vt:lpstr>
      <vt:lpstr>REFERENTIEL</vt:lpstr>
      <vt:lpstr>'DETAIL DU BSCU'!Zone_d_impression</vt:lpstr>
      <vt:lpstr>'ERD au réel'!Zone_d_impression</vt:lpstr>
      <vt:lpstr>ERD_BSCU!Zone_d_impression</vt:lpstr>
    </vt:vector>
  </TitlesOfParts>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lamsili</dc:creator>
  <cp:lastModifiedBy>Sarah GUILLOTOT</cp:lastModifiedBy>
  <cp:revision>1</cp:revision>
  <cp:lastPrinted>2025-08-05T15:07:39Z</cp:lastPrinted>
  <dcterms:created xsi:type="dcterms:W3CDTF">2013-12-10T16:41:55Z</dcterms:created>
  <dcterms:modified xsi:type="dcterms:W3CDTF">2026-01-20T16:26:16Z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Microsoft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0x0101007A14309C1C973B4EA9A857EDC0503EAD</vt:lpwstr>
  </property>
</Properties>
</file>