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defaultThemeVersion="124226"/>
  <mc:AlternateContent xmlns:mc="http://schemas.openxmlformats.org/markup-compatibility/2006">
    <mc:Choice Requires="x15">
      <x15ac:absPath xmlns:x15ac="http://schemas.microsoft.com/office/spreadsheetml/2010/11/ac" url="C:\Users\yfaure\Documents\SGPP\FEADER 2023-2027\Plans de financement\Verrouillés\"/>
    </mc:Choice>
  </mc:AlternateContent>
  <xr:revisionPtr revIDLastSave="0" documentId="13_ncr:1_{49FC5247-BA38-4C1D-A116-1271781BB10B}" xr6:coauthVersionLast="36" xr6:coauthVersionMax="36" xr10:uidLastSave="{00000000-0000-0000-0000-000000000000}"/>
  <bookViews>
    <workbookView xWindow="0" yWindow="0" windowWidth="15350" windowHeight="3870" tabRatio="649" xr2:uid="{00000000-000D-0000-FFFF-FFFF00000000}"/>
  </bookViews>
  <sheets>
    <sheet name="Accueil" sheetId="45" r:id="rId1"/>
    <sheet name="0-Presentation poste-typeaction" sheetId="51" r:id="rId2"/>
    <sheet name="1 - Frais de personnel" sheetId="28" r:id="rId3"/>
    <sheet name="2 - OCS " sheetId="46" r:id="rId4"/>
    <sheet name="3 - Coût unitaire" sheetId="52" r:id="rId5"/>
    <sheet name="Syn dépenses Bénéficiaire" sheetId="31" r:id="rId6"/>
    <sheet name="Syn dépenses Instructeur" sheetId="48" state="hidden" r:id="rId7"/>
    <sheet name="A- Ressources prévisionnelles" sheetId="43" r:id="rId8"/>
    <sheet name="PUBLIPOSTAGE" sheetId="22" state="hidden" r:id="rId9"/>
    <sheet name="BASE DE DONNEES" sheetId="18" state="hidden" r:id="rId10"/>
    <sheet name="MISES A JOUR" sheetId="25" state="hidden" r:id="rId11"/>
  </sheets>
  <definedNames>
    <definedName name="à_choisir_dans_le_menu_déroulant" localSheetId="6">#REF!</definedName>
    <definedName name="à_choisir_dans_le_menu_déroulant">#REF!</definedName>
    <definedName name="P.Z.Gestion_de_la_feuille" localSheetId="6">#REF!</definedName>
    <definedName name="P.Z.Gestion_de_la_feuille">#REF!</definedName>
    <definedName name="P_Z_0_B_COLONNE_COMMENTAIRE_SI_INDICATION_STANDARD" localSheetId="6">#REF!</definedName>
    <definedName name="P_Z_0_B_COLONNE_COMMENTAIRE_SI_INDICATION_STANDARD">#REF!</definedName>
    <definedName name="P_Z_0_B_COLONNE_COMMENTAIRE_SI_LIBELLE_STANDARD" localSheetId="6">#REF!</definedName>
    <definedName name="P_Z_0_B_COLONNE_COMMENTAIRE_SI_LIBELLE_STANDARD">#REF!</definedName>
    <definedName name="P_Z_0_B_COLONNE_MOTIFS_INELIGIBILITE_INDICATION_STANDARD" localSheetId="6">#REF!</definedName>
    <definedName name="P_Z_0_B_COLONNE_MOTIFS_INELIGIBILITE_INDICATION_STANDARD">#REF!</definedName>
    <definedName name="P_Z_0_B_COLONNE_MOTIFS_INELIGIBILITE_LIBELLE_STANDARD" localSheetId="6">#REF!</definedName>
    <definedName name="P_Z_0_B_COLONNE_MOTIFS_INELIGIBILITE_LIBELLE_STANDARD">#REF!</definedName>
    <definedName name="P_Z_0_B_COLONNE_MT_ELIGIBLE_LIBELLE_STANDARD" localSheetId="6">#REF!</definedName>
    <definedName name="P_Z_0_B_COLONNE_MT_ELIGIBLE_LIBELLE_STANDARD">#REF!</definedName>
    <definedName name="P_Z_0_B_COLONNE_MT_INELIGIBLE_LIBELLE_STANDARD" localSheetId="6">#REF!</definedName>
    <definedName name="P_Z_0_B_COLONNE_MT_INELIGIBLE_LIBELLE_STANDARD">#REF!</definedName>
    <definedName name="P_Z_0_B_COLONNE_MT_MAX_LIBELLE_STANDARD" localSheetId="6">#REF!</definedName>
    <definedName name="P_Z_0_B_COLONNE_MT_MAX_LIBELLE_STANDARD">#REF!</definedName>
    <definedName name="P_Z_0_B_COLONNE_MT_PRES_HT_INDICATION_STANDARD" localSheetId="6">#REF!</definedName>
    <definedName name="P_Z_0_B_COLONNE_MT_PRES_HT_INDICATION_STANDARD">#REF!</definedName>
    <definedName name="P_Z_0_B_COLONNE_MT_PRES_HT_LIBELLE_STANDARD" localSheetId="6">#REF!</definedName>
    <definedName name="P_Z_0_B_COLONNE_MT_PRES_HT_LIBELLE_STANDARD">#REF!</definedName>
    <definedName name="P_Z_0_B_COLONNE_MT_PRES_INDICATION_STANDARD" localSheetId="6">#REF!</definedName>
    <definedName name="P_Z_0_B_COLONNE_MT_PRES_INDICATION_STANDARD">#REF!</definedName>
    <definedName name="P_Z_0_B_COLONNE_MT_PRES_LIBELLE_STANDARD" localSheetId="6">#REF!</definedName>
    <definedName name="P_Z_0_B_COLONNE_MT_PRES_LIBELLE_STANDARD">#REF!</definedName>
    <definedName name="P_Z_0_B_COLONNE_MT_PRES_TVA_INDICATION_STANDARD" localSheetId="6">#REF!</definedName>
    <definedName name="P_Z_0_B_COLONNE_MT_PRES_TVA_INDICATION_STANDARD">#REF!</definedName>
    <definedName name="P_Z_0_B_COLONNE_MT_PRES_TVA_LIBELLE_STANDARD" localSheetId="6">#REF!</definedName>
    <definedName name="P_Z_0_B_COLONNE_MT_PRES_TVA_LIBELLE_STANDARD">#REF!</definedName>
    <definedName name="P_Z_0_B_COLONNE_MT_RAISONNABLE_LIBELLE_STANDARD" localSheetId="6">#REF!</definedName>
    <definedName name="P_Z_0_B_COLONNE_MT_RAISONNABLE_LIBELLE_STANDARD">#REF!</definedName>
    <definedName name="P_Z_0_B_COLONNE_POSTE_INDICATION_STANDARD" localSheetId="6">#REF!</definedName>
    <definedName name="P_Z_0_B_COLONNE_POSTE_INDICATION_STANDARD">#REF!</definedName>
    <definedName name="P_Z_0_B_COLONNE_POSTE_LIBELLE_STANDARD" localSheetId="6">#REF!</definedName>
    <definedName name="P_Z_0_B_COLONNE_POSTE_LIBELLE_STANDARD">#REF!</definedName>
    <definedName name="P_Z_0_B_COLONNE_SOUS_OPERATION_INDICATION_STANDARD" localSheetId="6">#REF!</definedName>
    <definedName name="P_Z_0_B_COLONNE_SOUS_OPERATION_INDICATION_STANDARD">#REF!</definedName>
    <definedName name="P_Z_0_B_COLONNE_SOUS_OPERATION_LIBELLE_STANDARD" localSheetId="6">#REF!</definedName>
    <definedName name="P_Z_0_B_COLONNE_SOUS_OPERATION_LIBELLE_STANDARD">#REF!</definedName>
    <definedName name="P_Z_0_B_COLONNES_MARCHE_2_DEVIS" localSheetId="6">#REF!</definedName>
    <definedName name="P_Z_0_B_COLONNES_MARCHE_2_DEVIS">#REF!</definedName>
    <definedName name="P_Z_0_B_COLONNES_MARCHE_3_DEVIS" localSheetId="6">#REF!</definedName>
    <definedName name="P_Z_0_B_COLONNES_MARCHE_3_DEVIS">#REF!</definedName>
    <definedName name="P_Z_0_B_UTILISATION_COUT_RAISONNABLE" localSheetId="6">#REF!</definedName>
    <definedName name="P_Z_0_B_UTILISATION_COUT_RAISONNABLE">#REF!</definedName>
    <definedName name="P_Z_0_B_UTILISATION_LIBELLES_DESCRIPTIONS" localSheetId="6">#REF!</definedName>
    <definedName name="P_Z_0_B_UTILISATION_LIBELLES_DESCRIPTIONS">#REF!</definedName>
    <definedName name="P_Z_0_B_UTILISATION_MT_MAX" localSheetId="6">#REF!</definedName>
    <definedName name="P_Z_0_B_UTILISATION_MT_MAX">#REF!</definedName>
    <definedName name="P_Z_0_B_UTILISATION_SOUS_OPERATIONS" localSheetId="6">#REF!</definedName>
    <definedName name="P_Z_0_B_UTILISATION_SOUS_OPERATIONS">#REF!</definedName>
    <definedName name="P_Z_0_B_UTILISATION_TVA" localSheetId="6">#REF!</definedName>
    <definedName name="P_Z_0_B_UTILISATION_TVA">#REF!</definedName>
    <definedName name="P_Z_0_N_COLONNE_COMMENTAIRE_SI_INDICATION_DEFAUT" localSheetId="6">#REF!</definedName>
    <definedName name="P_Z_0_N_COLONNE_COMMENTAIRE_SI_INDICATION_DEFAUT">#REF!</definedName>
    <definedName name="P_Z_0_N_COLONNE_COMMENTAIRE_SI_INDICATION_STANDARD" localSheetId="6">#REF!</definedName>
    <definedName name="P_Z_0_N_COLONNE_COMMENTAIRE_SI_INDICATION_STANDARD">#REF!</definedName>
    <definedName name="P_Z_0_N_COLONNE_COMMENTAIRE_SI_LIBELLE_DEFAUT" localSheetId="6">#REF!</definedName>
    <definedName name="P_Z_0_N_COLONNE_COMMENTAIRE_SI_LIBELLE_DEFAUT">#REF!</definedName>
    <definedName name="P_Z_0_N_COLONNE_COMMENTAIRE_SI_LIBELLE_STANDARD" localSheetId="6">#REF!</definedName>
    <definedName name="P_Z_0_N_COLONNE_COMMENTAIRE_SI_LIBELLE_STANDARD">#REF!</definedName>
    <definedName name="P_Z_0_N_COLONNE_MOTIFS_INELIGIBILITE_INDICATION_DEFAUT" localSheetId="6">#REF!</definedName>
    <definedName name="P_Z_0_N_COLONNE_MOTIFS_INELIGIBILITE_INDICATION_DEFAUT">#REF!</definedName>
    <definedName name="P_Z_0_N_COLONNE_MOTIFS_INELIGIBILITE_INDICATION_STANDARD" localSheetId="6">#REF!</definedName>
    <definedName name="P_Z_0_N_COLONNE_MOTIFS_INELIGIBILITE_INDICATION_STANDARD">#REF!</definedName>
    <definedName name="P_Z_0_N_COLONNE_MOTIFS_INELIGIBILITE_LIBELLE_DEFAUT" localSheetId="6">#REF!</definedName>
    <definedName name="P_Z_0_N_COLONNE_MOTIFS_INELIGIBILITE_LIBELLE_DEFAUT">#REF!</definedName>
    <definedName name="P_Z_0_N_COLONNE_MOTIFS_INELIGIBILITE_LIBELLE_STANDARD" localSheetId="6">#REF!</definedName>
    <definedName name="P_Z_0_N_COLONNE_MOTIFS_INELIGIBILITE_LIBELLE_STANDARD">#REF!</definedName>
    <definedName name="P_Z_0_N_COLONNE_MT_ELIGIBLE_LIBELLE_DEFAUT" localSheetId="6">#REF!</definedName>
    <definedName name="P_Z_0_N_COLONNE_MT_ELIGIBLE_LIBELLE_DEFAUT">#REF!</definedName>
    <definedName name="P_Z_0_N_COLONNE_MT_ELIGIBLE_LIBELLE_STANDARD" localSheetId="6">#REF!</definedName>
    <definedName name="P_Z_0_N_COLONNE_MT_ELIGIBLE_LIBELLE_STANDARD">#REF!</definedName>
    <definedName name="P_Z_0_N_COLONNE_MT_INELIGIBLE_LIBELLE_DEFAUT" localSheetId="6">#REF!</definedName>
    <definedName name="P_Z_0_N_COLONNE_MT_INELIGIBLE_LIBELLE_DEFAUT">#REF!</definedName>
    <definedName name="P_Z_0_N_COLONNE_MT_INELIGIBLE_LIBELLE_STANDARD" localSheetId="6">#REF!</definedName>
    <definedName name="P_Z_0_N_COLONNE_MT_INELIGIBLE_LIBELLE_STANDARD">#REF!</definedName>
    <definedName name="P_Z_0_N_COLONNE_MT_MAX_LIBELLE_DEFAUT" localSheetId="6">#REF!</definedName>
    <definedName name="P_Z_0_N_COLONNE_MT_MAX_LIBELLE_DEFAUT">#REF!</definedName>
    <definedName name="P_Z_0_N_COLONNE_MT_MAX_LIBELLE_STANDARD" localSheetId="6">#REF!</definedName>
    <definedName name="P_Z_0_N_COLONNE_MT_MAX_LIBELLE_STANDARD">#REF!</definedName>
    <definedName name="P_Z_0_N_COLONNE_MT_PRES_HT_INDICATION_DEFAUT" localSheetId="6">#REF!</definedName>
    <definedName name="P_Z_0_N_COLONNE_MT_PRES_HT_INDICATION_DEFAUT">#REF!</definedName>
    <definedName name="P_Z_0_N_COLONNE_MT_PRES_HT_INDICATION_STANDARD" localSheetId="6">#REF!</definedName>
    <definedName name="P_Z_0_N_COLONNE_MT_PRES_HT_INDICATION_STANDARD">#REF!</definedName>
    <definedName name="P_Z_0_N_COLONNE_MT_PRES_HT_LIBELLE_DEFAUT" localSheetId="6">#REF!</definedName>
    <definedName name="P_Z_0_N_COLONNE_MT_PRES_HT_LIBELLE_DEFAUT">#REF!</definedName>
    <definedName name="P_Z_0_N_COLONNE_MT_PRES_HT_LIBELLE_STANDARD" localSheetId="6">#REF!</definedName>
    <definedName name="P_Z_0_N_COLONNE_MT_PRES_HT_LIBELLE_STANDARD">#REF!</definedName>
    <definedName name="P_Z_0_N_COLONNE_MT_PRES_INDICATION_DEFAUT" localSheetId="6">#REF!</definedName>
    <definedName name="P_Z_0_N_COLONNE_MT_PRES_INDICATION_DEFAUT">#REF!</definedName>
    <definedName name="P_Z_0_N_COLONNE_MT_PRES_INDICATION_STANDARD" localSheetId="6">#REF!</definedName>
    <definedName name="P_Z_0_N_COLONNE_MT_PRES_INDICATION_STANDARD">#REF!</definedName>
    <definedName name="P_Z_0_N_COLONNE_MT_PRES_LIBELLE_DEFAUT" localSheetId="6">#REF!</definedName>
    <definedName name="P_Z_0_N_COLONNE_MT_PRES_LIBELLE_DEFAUT">#REF!</definedName>
    <definedName name="P_Z_0_N_COLONNE_MT_PRES_LIBELLE_STANDARD" localSheetId="6">#REF!</definedName>
    <definedName name="P_Z_0_N_COLONNE_MT_PRES_LIBELLE_STANDARD">#REF!</definedName>
    <definedName name="P_Z_0_N_COLONNE_MT_PRES_TVA_INDICATION_DEFAUT" localSheetId="6">#REF!</definedName>
    <definedName name="P_Z_0_N_COLONNE_MT_PRES_TVA_INDICATION_DEFAUT">#REF!</definedName>
    <definedName name="P_Z_0_N_COLONNE_MT_PRES_TVA_INDICATION_STANDARD" localSheetId="6">#REF!</definedName>
    <definedName name="P_Z_0_N_COLONNE_MT_PRES_TVA_INDICATION_STANDARD">#REF!</definedName>
    <definedName name="P_Z_0_N_COLONNE_MT_PRES_TVA_LIBELLE_DEFAUT" localSheetId="6">#REF!</definedName>
    <definedName name="P_Z_0_N_COLONNE_MT_PRES_TVA_LIBELLE_DEFAUT">#REF!</definedName>
    <definedName name="P_Z_0_N_COLONNE_MT_PRES_TVA_LIBELLE_STANDARD" localSheetId="6">#REF!</definedName>
    <definedName name="P_Z_0_N_COLONNE_MT_PRES_TVA_LIBELLE_STANDARD">#REF!</definedName>
    <definedName name="P_Z_0_N_COLONNE_MT_RAISONNABLE_DEFAUT" localSheetId="6">#REF!</definedName>
    <definedName name="P_Z_0_N_COLONNE_MT_RAISONNABLE_DEFAUT">#REF!</definedName>
    <definedName name="P_Z_0_N_COLONNE_MT_RAISONNABLE_STANDARD" localSheetId="6">#REF!</definedName>
    <definedName name="P_Z_0_N_COLONNE_MT_RAISONNABLE_STANDARD">#REF!</definedName>
    <definedName name="P_Z_0_N_COLONNE_POSTE_INDICATION_DEFAUT" localSheetId="6">#REF!</definedName>
    <definedName name="P_Z_0_N_COLONNE_POSTE_INDICATION_DEFAUT">#REF!</definedName>
    <definedName name="P_Z_0_N_COLONNE_POSTE_INDICATION_STANDARD" localSheetId="6">#REF!</definedName>
    <definedName name="P_Z_0_N_COLONNE_POSTE_INDICATION_STANDARD">#REF!</definedName>
    <definedName name="P_Z_0_N_COLONNE_POSTE_LIBELLE_DEFAUT" localSheetId="6">#REF!</definedName>
    <definedName name="P_Z_0_N_COLONNE_POSTE_LIBELLE_DEFAUT">#REF!</definedName>
    <definedName name="P_Z_0_N_COLONNE_POSTE_LIBELLE_STANDARD" localSheetId="6">#REF!</definedName>
    <definedName name="P_Z_0_N_COLONNE_POSTE_LIBELLE_STANDARD">#REF!</definedName>
    <definedName name="P_Z_0_N_COLONNE_SOUS_OPERATION_INDICATION_DEFAUT" localSheetId="6">#REF!</definedName>
    <definedName name="P_Z_0_N_COLONNE_SOUS_OPERATION_INDICATION_DEFAUT">#REF!</definedName>
    <definedName name="P_Z_0_N_COLONNE_SOUS_OPERATION_INDICATION_STANDARD" localSheetId="6">#REF!</definedName>
    <definedName name="P_Z_0_N_COLONNE_SOUS_OPERATION_INDICATION_STANDARD">#REF!</definedName>
    <definedName name="P_Z_0_N_COLONNE_SOUS_OPERATION_LIBELLE_DEFAUT" localSheetId="6">#REF!</definedName>
    <definedName name="P_Z_0_N_COLONNE_SOUS_OPERATION_LIBELLE_DEFAUT">#REF!</definedName>
    <definedName name="P_Z_0_N_COLONNE_SOUS_OPERATION_LIBELLE_STANDARD" localSheetId="6">#REF!</definedName>
    <definedName name="P_Z_0_N_COLONNE_SOUS_OPERATION_LIBELLE_STANDARD">#REF!</definedName>
    <definedName name="P_Z_0_N_COLONNES_MARCHE_2_DEVIS_SEUIL" localSheetId="6">#REF!</definedName>
    <definedName name="P_Z_0_N_COLONNES_MARCHE_2_DEVIS_SEUIL">#REF!</definedName>
    <definedName name="P_Z_0_N_COLONNES_MARCHE_3_DEVIS_SEUIL" localSheetId="6">#REF!</definedName>
    <definedName name="P_Z_0_N_COLONNES_MARCHE_3_DEVIS_SEUIL">#REF!</definedName>
    <definedName name="P_Z_0_R_LIBELLES_DESCRIPTIONS" localSheetId="6">#REF!</definedName>
    <definedName name="P_Z_0_R_LIBELLES_DESCRIPTIONS">#REF!</definedName>
    <definedName name="P_Z_0_R_LIBELLES_DESCRIPTIONS_1" localSheetId="6">#REF!</definedName>
    <definedName name="P_Z_0_R_LIBELLES_DESCRIPTIONS_1">#REF!</definedName>
    <definedName name="P_Z_0_R_LIBELLES_DESCRIPTIONS_10" localSheetId="6">#REF!</definedName>
    <definedName name="P_Z_0_R_LIBELLES_DESCRIPTIONS_10">#REF!</definedName>
    <definedName name="P_Z_0_R_LIBELLES_DESCRIPTIONS_11" localSheetId="6">#REF!</definedName>
    <definedName name="P_Z_0_R_LIBELLES_DESCRIPTIONS_11">#REF!</definedName>
    <definedName name="P_Z_0_R_LIBELLES_DESCRIPTIONS_12" localSheetId="6">#REF!</definedName>
    <definedName name="P_Z_0_R_LIBELLES_DESCRIPTIONS_12">#REF!</definedName>
    <definedName name="P_Z_0_R_LIBELLES_DESCRIPTIONS_13" localSheetId="6">#REF!</definedName>
    <definedName name="P_Z_0_R_LIBELLES_DESCRIPTIONS_13">#REF!</definedName>
    <definedName name="P_Z_0_R_LIBELLES_DESCRIPTIONS_14" localSheetId="6">#REF!</definedName>
    <definedName name="P_Z_0_R_LIBELLES_DESCRIPTIONS_14">#REF!</definedName>
    <definedName name="P_Z_0_R_LIBELLES_DESCRIPTIONS_15" localSheetId="6">#REF!</definedName>
    <definedName name="P_Z_0_R_LIBELLES_DESCRIPTIONS_15">#REF!</definedName>
    <definedName name="P_Z_0_R_LIBELLES_DESCRIPTIONS_16" localSheetId="6">#REF!</definedName>
    <definedName name="P_Z_0_R_LIBELLES_DESCRIPTIONS_16">#REF!</definedName>
    <definedName name="P_Z_0_R_LIBELLES_DESCRIPTIONS_17" localSheetId="6">#REF!</definedName>
    <definedName name="P_Z_0_R_LIBELLES_DESCRIPTIONS_17">#REF!</definedName>
    <definedName name="P_Z_0_R_LIBELLES_DESCRIPTIONS_18" localSheetId="6">#REF!</definedName>
    <definedName name="P_Z_0_R_LIBELLES_DESCRIPTIONS_18">#REF!</definedName>
    <definedName name="P_Z_0_R_LIBELLES_DESCRIPTIONS_19" localSheetId="6">#REF!</definedName>
    <definedName name="P_Z_0_R_LIBELLES_DESCRIPTIONS_19">#REF!</definedName>
    <definedName name="P_Z_0_R_LIBELLES_DESCRIPTIONS_2" localSheetId="6">#REF!</definedName>
    <definedName name="P_Z_0_R_LIBELLES_DESCRIPTIONS_2">#REF!</definedName>
    <definedName name="P_Z_0_R_LIBELLES_DESCRIPTIONS_20" localSheetId="6">#REF!</definedName>
    <definedName name="P_Z_0_R_LIBELLES_DESCRIPTIONS_20">#REF!</definedName>
    <definedName name="P_Z_0_R_LIBELLES_DESCRIPTIONS_3" localSheetId="6">#REF!</definedName>
    <definedName name="P_Z_0_R_LIBELLES_DESCRIPTIONS_3">#REF!</definedName>
    <definedName name="P_Z_0_R_LIBELLES_DESCRIPTIONS_4" localSheetId="6">#REF!</definedName>
    <definedName name="P_Z_0_R_LIBELLES_DESCRIPTIONS_4">#REF!</definedName>
    <definedName name="P_Z_0_R_LIBELLES_DESCRIPTIONS_5" localSheetId="6">#REF!</definedName>
    <definedName name="P_Z_0_R_LIBELLES_DESCRIPTIONS_5">#REF!</definedName>
    <definedName name="P_Z_0_R_LIBELLES_DESCRIPTIONS_6" localSheetId="6">#REF!</definedName>
    <definedName name="P_Z_0_R_LIBELLES_DESCRIPTIONS_6">#REF!</definedName>
    <definedName name="P_Z_0_R_LIBELLES_DESCRIPTIONS_7" localSheetId="6">#REF!</definedName>
    <definedName name="P_Z_0_R_LIBELLES_DESCRIPTIONS_7">#REF!</definedName>
    <definedName name="P_Z_0_R_LIBELLES_DESCRIPTIONS_8" localSheetId="6">#REF!</definedName>
    <definedName name="P_Z_0_R_LIBELLES_DESCRIPTIONS_8">#REF!</definedName>
    <definedName name="P_Z_0_R_LIBELLES_DESCRIPTIONS_9" localSheetId="6">#REF!</definedName>
    <definedName name="P_Z_0_R_LIBELLES_DESCRIPTIONS_9">#REF!</definedName>
    <definedName name="P_Z_0_R_LIBELLES_MARCHES_RAISONNABLES" localSheetId="6">#REF!</definedName>
    <definedName name="P_Z_0_R_LIBELLES_MARCHES_RAISONNABLES">#REF!</definedName>
    <definedName name="P_Z_0_R_LIBELLES_MARCHES_RAISONNABLES_1" localSheetId="6">#REF!</definedName>
    <definedName name="P_Z_0_R_LIBELLES_MARCHES_RAISONNABLES_1">#REF!</definedName>
    <definedName name="P_Z_0_R_LIBELLES_MARCHES_RAISONNABLES_2" localSheetId="6">#REF!</definedName>
    <definedName name="P_Z_0_R_LIBELLES_MARCHES_RAISONNABLES_2">#REF!</definedName>
    <definedName name="P_Z_0_R_LIBELLES_MARCHES_RAISONNABLES_3" localSheetId="6">#REF!</definedName>
    <definedName name="P_Z_0_R_LIBELLES_MARCHES_RAISONNABLES_3">#REF!</definedName>
    <definedName name="P_Z_0_R_LIBELLES_MARCHES_RAISONNABLES_4" localSheetId="6">#REF!</definedName>
    <definedName name="P_Z_0_R_LIBELLES_MARCHES_RAISONNABLES_4">#REF!</definedName>
    <definedName name="P_Z_0_R_LIBELLES_MARCHES_RAISONNABLES_5" localSheetId="6">#REF!</definedName>
    <definedName name="P_Z_0_R_LIBELLES_MARCHES_RAISONNABLES_5">#REF!</definedName>
    <definedName name="P_Z_0_R_LIBELLES_MARCHES_RAISONNABLES_OK" localSheetId="6">#REF!</definedName>
    <definedName name="P_Z_0_R_LIBELLES_MARCHES_RAISONNABLES_OK">#REF!</definedName>
    <definedName name="P_Z_0_R_LIBELLES_MOTIFS_INELIGIBILITE" localSheetId="6">#REF!</definedName>
    <definedName name="P_Z_0_R_LIBELLES_MOTIFS_INELIGIBILITE">#REF!</definedName>
    <definedName name="P_Z_0_R_LIBELLES_POSTES" localSheetId="6">#REF!</definedName>
    <definedName name="P_Z_0_R_LIBELLES_POSTES">#REF!</definedName>
    <definedName name="P_Z_0_R_LIBELLES_POSTES_1" localSheetId="6">#REF!</definedName>
    <definedName name="P_Z_0_R_LIBELLES_POSTES_1">#REF!</definedName>
    <definedName name="P_Z_0_R_LIBELLES_POSTES_10" localSheetId="6">#REF!</definedName>
    <definedName name="P_Z_0_R_LIBELLES_POSTES_10">#REF!</definedName>
    <definedName name="P_Z_0_R_LIBELLES_POSTES_11" localSheetId="6">#REF!</definedName>
    <definedName name="P_Z_0_R_LIBELLES_POSTES_11">#REF!</definedName>
    <definedName name="P_Z_0_R_LIBELLES_POSTES_12" localSheetId="6">#REF!</definedName>
    <definedName name="P_Z_0_R_LIBELLES_POSTES_12">#REF!</definedName>
    <definedName name="P_Z_0_R_LIBELLES_POSTES_13" localSheetId="6">#REF!</definedName>
    <definedName name="P_Z_0_R_LIBELLES_POSTES_13">#REF!</definedName>
    <definedName name="P_Z_0_R_LIBELLES_POSTES_14" localSheetId="6">#REF!</definedName>
    <definedName name="P_Z_0_R_LIBELLES_POSTES_14">#REF!</definedName>
    <definedName name="P_Z_0_R_LIBELLES_POSTES_15" localSheetId="6">#REF!</definedName>
    <definedName name="P_Z_0_R_LIBELLES_POSTES_15">#REF!</definedName>
    <definedName name="P_Z_0_R_LIBELLES_POSTES_16" localSheetId="6">#REF!</definedName>
    <definedName name="P_Z_0_R_LIBELLES_POSTES_16">#REF!</definedName>
    <definedName name="P_Z_0_R_LIBELLES_POSTES_17" localSheetId="6">#REF!</definedName>
    <definedName name="P_Z_0_R_LIBELLES_POSTES_17">#REF!</definedName>
    <definedName name="P_Z_0_R_LIBELLES_POSTES_18" localSheetId="6">#REF!</definedName>
    <definedName name="P_Z_0_R_LIBELLES_POSTES_18">#REF!</definedName>
    <definedName name="P_Z_0_R_LIBELLES_POSTES_19" localSheetId="6">#REF!</definedName>
    <definedName name="P_Z_0_R_LIBELLES_POSTES_19">#REF!</definedName>
    <definedName name="P_Z_0_R_LIBELLES_POSTES_2" localSheetId="6">#REF!</definedName>
    <definedName name="P_Z_0_R_LIBELLES_POSTES_2">#REF!</definedName>
    <definedName name="P_Z_0_R_LIBELLES_POSTES_20" localSheetId="6">#REF!</definedName>
    <definedName name="P_Z_0_R_LIBELLES_POSTES_20">#REF!</definedName>
    <definedName name="P_Z_0_R_LIBELLES_POSTES_3" localSheetId="6">#REF!</definedName>
    <definedName name="P_Z_0_R_LIBELLES_POSTES_3">#REF!</definedName>
    <definedName name="P_Z_0_R_LIBELLES_POSTES_4" localSheetId="6">#REF!</definedName>
    <definedName name="P_Z_0_R_LIBELLES_POSTES_4">#REF!</definedName>
    <definedName name="P_Z_0_R_LIBELLES_POSTES_5" localSheetId="6">#REF!</definedName>
    <definedName name="P_Z_0_R_LIBELLES_POSTES_5">#REF!</definedName>
    <definedName name="P_Z_0_R_LIBELLES_POSTES_6" localSheetId="6">#REF!</definedName>
    <definedName name="P_Z_0_R_LIBELLES_POSTES_6">#REF!</definedName>
    <definedName name="P_Z_0_R_LIBELLES_POSTES_7" localSheetId="6">#REF!</definedName>
    <definedName name="P_Z_0_R_LIBELLES_POSTES_7">#REF!</definedName>
    <definedName name="P_Z_0_R_LIBELLES_POSTES_8" localSheetId="6">#REF!</definedName>
    <definedName name="P_Z_0_R_LIBELLES_POSTES_8">#REF!</definedName>
    <definedName name="P_Z_0_R_LIBELLES_POSTES_9" localSheetId="6">#REF!</definedName>
    <definedName name="P_Z_0_R_LIBELLES_POSTES_9">#REF!</definedName>
    <definedName name="P_Z_0_R_LIBELLES_SOUS_OPERATIONS" localSheetId="6">#REF!</definedName>
    <definedName name="P_Z_0_R_LIBELLES_SOUS_OPERATIONS">#REF!</definedName>
    <definedName name="P_Z_0_R_LIBELLES_SOUS_OPERATIONS_" localSheetId="6">#REF!</definedName>
    <definedName name="P_Z_0_R_LIBELLES_SOUS_OPERATIONS_">#REF!</definedName>
    <definedName name="P_Z_0_R_LIBELLES_SOUS_OPERATIONS_1" localSheetId="6">#REF!</definedName>
    <definedName name="P_Z_0_R_LIBELLES_SOUS_OPERATIONS_1">#REF!</definedName>
    <definedName name="P_Z_0_R_LIBELLES_SOUS_OPERATIONS_10" localSheetId="6">#REF!</definedName>
    <definedName name="P_Z_0_R_LIBELLES_SOUS_OPERATIONS_10">#REF!</definedName>
    <definedName name="P_Z_0_R_LIBELLES_SOUS_OPERATIONS_11" localSheetId="6">#REF!</definedName>
    <definedName name="P_Z_0_R_LIBELLES_SOUS_OPERATIONS_11">#REF!</definedName>
    <definedName name="P_Z_0_R_LIBELLES_SOUS_OPERATIONS_12" localSheetId="6">#REF!</definedName>
    <definedName name="P_Z_0_R_LIBELLES_SOUS_OPERATIONS_12">#REF!</definedName>
    <definedName name="P_Z_0_R_LIBELLES_SOUS_OPERATIONS_13" localSheetId="6">#REF!</definedName>
    <definedName name="P_Z_0_R_LIBELLES_SOUS_OPERATIONS_13">#REF!</definedName>
    <definedName name="P_Z_0_R_LIBELLES_SOUS_OPERATIONS_14" localSheetId="6">#REF!</definedName>
    <definedName name="P_Z_0_R_LIBELLES_SOUS_OPERATIONS_14">#REF!</definedName>
    <definedName name="P_Z_0_R_LIBELLES_SOUS_OPERATIONS_15" localSheetId="6">#REF!</definedName>
    <definedName name="P_Z_0_R_LIBELLES_SOUS_OPERATIONS_15">#REF!</definedName>
    <definedName name="P_Z_0_R_LIBELLES_SOUS_OPERATIONS_16" localSheetId="6">#REF!</definedName>
    <definedName name="P_Z_0_R_LIBELLES_SOUS_OPERATIONS_16">#REF!</definedName>
    <definedName name="P_Z_0_R_LIBELLES_SOUS_OPERATIONS_17" localSheetId="6">#REF!</definedName>
    <definedName name="P_Z_0_R_LIBELLES_SOUS_OPERATIONS_17">#REF!</definedName>
    <definedName name="P_Z_0_R_LIBELLES_SOUS_OPERATIONS_18" localSheetId="6">#REF!</definedName>
    <definedName name="P_Z_0_R_LIBELLES_SOUS_OPERATIONS_18">#REF!</definedName>
    <definedName name="P_Z_0_R_LIBELLES_SOUS_OPERATIONS_19" localSheetId="6">#REF!</definedName>
    <definedName name="P_Z_0_R_LIBELLES_SOUS_OPERATIONS_19">#REF!</definedName>
    <definedName name="P_Z_0_R_LIBELLES_SOUS_OPERATIONS_2" localSheetId="6">#REF!</definedName>
    <definedName name="P_Z_0_R_LIBELLES_SOUS_OPERATIONS_2">#REF!</definedName>
    <definedName name="P_Z_0_R_LIBELLES_SOUS_OPERATIONS_20" localSheetId="6">#REF!</definedName>
    <definedName name="P_Z_0_R_LIBELLES_SOUS_OPERATIONS_20">#REF!</definedName>
    <definedName name="P_Z_0_R_LIBELLES_SOUS_OPERATIONS_3" localSheetId="6">#REF!</definedName>
    <definedName name="P_Z_0_R_LIBELLES_SOUS_OPERATIONS_3">#REF!</definedName>
    <definedName name="P_Z_0_R_LIBELLES_SOUS_OPERATIONS_4" localSheetId="6">#REF!</definedName>
    <definedName name="P_Z_0_R_LIBELLES_SOUS_OPERATIONS_4">#REF!</definedName>
    <definedName name="P_Z_0_R_LIBELLES_SOUS_OPERATIONS_5" localSheetId="6">#REF!</definedName>
    <definedName name="P_Z_0_R_LIBELLES_SOUS_OPERATIONS_5">#REF!</definedName>
    <definedName name="P_Z_0_R_LIBELLES_SOUS_OPERATIONS_6" localSheetId="6">#REF!</definedName>
    <definedName name="P_Z_0_R_LIBELLES_SOUS_OPERATIONS_6">#REF!</definedName>
    <definedName name="P_Z_0_R_LIBELLES_SOUS_OPERATIONS_7" localSheetId="6">#REF!</definedName>
    <definedName name="P_Z_0_R_LIBELLES_SOUS_OPERATIONS_7">#REF!</definedName>
    <definedName name="P_Z_0_R_LIBELLES_SOUS_OPERATIONS_8" localSheetId="6">#REF!</definedName>
    <definedName name="P_Z_0_R_LIBELLES_SOUS_OPERATIONS_8">#REF!</definedName>
    <definedName name="P_Z_0_R_LIBELLES_SOUS_OPERATIONS_9" localSheetId="6">#REF!</definedName>
    <definedName name="P_Z_0_R_LIBELLES_SOUS_OPERATIONS_9">#REF!</definedName>
    <definedName name="P_Z_0_R_LIBELLES_UNITES" localSheetId="6">#REF!</definedName>
    <definedName name="P_Z_0_R_LIBELLES_UNITES">#REF!</definedName>
    <definedName name="P_Z_0_R_LIBELLES_UNITES_1" localSheetId="6">#REF!</definedName>
    <definedName name="P_Z_0_R_LIBELLES_UNITES_1">#REF!</definedName>
    <definedName name="P_Z_0_R_LIBELLES_UNITES_10" localSheetId="6">#REF!</definedName>
    <definedName name="P_Z_0_R_LIBELLES_UNITES_10">#REF!</definedName>
    <definedName name="P_Z_0_R_LIBELLES_UNITES_11" localSheetId="6">#REF!</definedName>
    <definedName name="P_Z_0_R_LIBELLES_UNITES_11">#REF!</definedName>
    <definedName name="P_Z_0_R_LIBELLES_UNITES_12" localSheetId="6">#REF!</definedName>
    <definedName name="P_Z_0_R_LIBELLES_UNITES_12">#REF!</definedName>
    <definedName name="P_Z_0_R_LIBELLES_UNITES_13" localSheetId="6">#REF!</definedName>
    <definedName name="P_Z_0_R_LIBELLES_UNITES_13">#REF!</definedName>
    <definedName name="P_Z_0_R_LIBELLES_UNITES_14" localSheetId="6">#REF!</definedName>
    <definedName name="P_Z_0_R_LIBELLES_UNITES_14">#REF!</definedName>
    <definedName name="P_Z_0_R_LIBELLES_UNITES_15" localSheetId="6">#REF!</definedName>
    <definedName name="P_Z_0_R_LIBELLES_UNITES_15">#REF!</definedName>
    <definedName name="P_Z_0_R_LIBELLES_UNITES_16" localSheetId="6">#REF!</definedName>
    <definedName name="P_Z_0_R_LIBELLES_UNITES_16">#REF!</definedName>
    <definedName name="P_Z_0_R_LIBELLES_UNITES_17" localSheetId="6">#REF!</definedName>
    <definedName name="P_Z_0_R_LIBELLES_UNITES_17">#REF!</definedName>
    <definedName name="P_Z_0_R_LIBELLES_UNITES_18" localSheetId="6">#REF!</definedName>
    <definedName name="P_Z_0_R_LIBELLES_UNITES_18">#REF!</definedName>
    <definedName name="P_Z_0_R_LIBELLES_UNITES_19" localSheetId="6">#REF!</definedName>
    <definedName name="P_Z_0_R_LIBELLES_UNITES_19">#REF!</definedName>
    <definedName name="P_Z_0_R_LIBELLES_UNITES_2" localSheetId="6">#REF!</definedName>
    <definedName name="P_Z_0_R_LIBELLES_UNITES_2">#REF!</definedName>
    <definedName name="P_Z_0_R_LIBELLES_UNITES_20" localSheetId="6">#REF!</definedName>
    <definedName name="P_Z_0_R_LIBELLES_UNITES_20">#REF!</definedName>
    <definedName name="P_Z_0_R_LIBELLES_UNITES_3" localSheetId="6">#REF!</definedName>
    <definedName name="P_Z_0_R_LIBELLES_UNITES_3">#REF!</definedName>
    <definedName name="P_Z_0_R_LIBELLES_UNITES_4" localSheetId="6">#REF!</definedName>
    <definedName name="P_Z_0_R_LIBELLES_UNITES_4">#REF!</definedName>
    <definedName name="P_Z_0_R_LIBELLES_UNITES_5" localSheetId="6">#REF!</definedName>
    <definedName name="P_Z_0_R_LIBELLES_UNITES_5">#REF!</definedName>
    <definedName name="P_Z_0_R_LIBELLES_UNITES_6" localSheetId="6">#REF!</definedName>
    <definedName name="P_Z_0_R_LIBELLES_UNITES_6">#REF!</definedName>
    <definedName name="P_Z_0_R_LIBELLES_UNITES_7" localSheetId="6">#REF!</definedName>
    <definedName name="P_Z_0_R_LIBELLES_UNITES_7">#REF!</definedName>
    <definedName name="P_Z_0_R_LIBELLES_UNITES_8" localSheetId="6">#REF!</definedName>
    <definedName name="P_Z_0_R_LIBELLES_UNITES_8">#REF!</definedName>
    <definedName name="P_Z_0_R_LIBELLES_UNITES_9" localSheetId="6">#REF!</definedName>
    <definedName name="P_Z_0_R_LIBELLES_UNITES_9">#REF!</definedName>
    <definedName name="P_Z_1_B_COLONNE_COMMENTAIRE" localSheetId="6">#REF!</definedName>
    <definedName name="P_Z_1_B_COLONNE_COMMENTAIRE">#REF!</definedName>
    <definedName name="P_Z_1_B_COLONNE_COMMENTAIRE_ACTIVE" localSheetId="6">#REF!</definedName>
    <definedName name="P_Z_1_B_COLONNE_COMMENTAIRE_ACTIVE">#REF!</definedName>
    <definedName name="P_Z_1_B_COLONNE_COMMENTAIRE_INDICATION" localSheetId="6">#REF!</definedName>
    <definedName name="P_Z_1_B_COLONNE_COMMENTAIRE_INDICATION">#REF!</definedName>
    <definedName name="P_Z_1_B_COLONNE_COMMENTAIRE_OBLIGATOIRE" localSheetId="6">#REF!</definedName>
    <definedName name="P_Z_1_B_COLONNE_COMMENTAIRE_OBLIGATOIRE">#REF!</definedName>
    <definedName name="P_Z_1_B_COLONNE_COMMENTAIRE_SI_LIBELLE_STANDARD" localSheetId="6">#REF!</definedName>
    <definedName name="P_Z_1_B_COLONNE_COMMENTAIRE_SI_LIBELLE_STANDARD">#REF!</definedName>
    <definedName name="P_Z_1_B_COLONNE_CT_RAISONNABLE_FOURNISSEUR_2" localSheetId="6">#REF!</definedName>
    <definedName name="P_Z_1_B_COLONNE_CT_RAISONNABLE_FOURNISSEUR_2">#REF!</definedName>
    <definedName name="P_Z_1_B_COLONNE_CT_RAISONNABLE_FOURNISSEUR_2_INDICATION" localSheetId="6">#REF!</definedName>
    <definedName name="P_Z_1_B_COLONNE_CT_RAISONNABLE_FOURNISSEUR_2_INDICATION">#REF!</definedName>
    <definedName name="P_Z_1_B_COLONNE_CT_RAISONNABLE_FOURNISSEUR_3" localSheetId="6">#REF!</definedName>
    <definedName name="P_Z_1_B_COLONNE_CT_RAISONNABLE_FOURNISSEUR_3">#REF!</definedName>
    <definedName name="P_Z_1_B_COLONNE_CT_RAISONNABLE_FOURNISSEUR_3_INDICATION" localSheetId="6">#REF!</definedName>
    <definedName name="P_Z_1_B_COLONNE_CT_RAISONNABLE_FOURNISSEUR_3_INDICATION">#REF!</definedName>
    <definedName name="P_Z_1_B_COLONNE_CT_RAISONNABLE_JUSTIFICATIF_2" localSheetId="6">#REF!</definedName>
    <definedName name="P_Z_1_B_COLONNE_CT_RAISONNABLE_JUSTIFICATIF_2">#REF!</definedName>
    <definedName name="P_Z_1_B_COLONNE_CT_RAISONNABLE_JUSTIFICATIF_2_INDICATION" localSheetId="6">#REF!</definedName>
    <definedName name="P_Z_1_B_COLONNE_CT_RAISONNABLE_JUSTIFICATIF_2_INDICATION">#REF!</definedName>
    <definedName name="P_Z_1_B_COLONNE_CT_RAISONNABLE_JUSTIFICATIF_3" localSheetId="6">#REF!</definedName>
    <definedName name="P_Z_1_B_COLONNE_CT_RAISONNABLE_JUSTIFICATIF_3">#REF!</definedName>
    <definedName name="P_Z_1_B_COLONNE_CT_RAISONNABLE_JUSTIFICATIF_3_INDICATION" localSheetId="6">#REF!</definedName>
    <definedName name="P_Z_1_B_COLONNE_CT_RAISONNABLE_JUSTIFICATIF_3_INDICATION">#REF!</definedName>
    <definedName name="P_Z_1_B_COLONNE_CT_RAISONNABLE_MARCHE" localSheetId="6">#REF!</definedName>
    <definedName name="P_Z_1_B_COLONNE_CT_RAISONNABLE_MARCHE">#REF!</definedName>
    <definedName name="P_Z_1_B_COLONNE_CT_RAISONNABLE_MARCHE_INDICATION" localSheetId="6">#REF!</definedName>
    <definedName name="P_Z_1_B_COLONNE_CT_RAISONNABLE_MARCHE_INDICATION">#REF!</definedName>
    <definedName name="P_Z_1_B_COLONNE_CT_RAISONNABLE_MT_HT_2" localSheetId="6">#REF!</definedName>
    <definedName name="P_Z_1_B_COLONNE_CT_RAISONNABLE_MT_HT_2">#REF!</definedName>
    <definedName name="P_Z_1_B_COLONNE_CT_RAISONNABLE_MT_HT_2_INDICATION" localSheetId="6">#REF!</definedName>
    <definedName name="P_Z_1_B_COLONNE_CT_RAISONNABLE_MT_HT_2_INDICATION">#REF!</definedName>
    <definedName name="P_Z_1_B_COLONNE_CT_RAISONNABLE_MT_HT_3" localSheetId="6">#REF!</definedName>
    <definedName name="P_Z_1_B_COLONNE_CT_RAISONNABLE_MT_HT_3">#REF!</definedName>
    <definedName name="P_Z_1_B_COLONNE_CT_RAISONNABLE_MT_HT_3_INDICATION" localSheetId="6">#REF!</definedName>
    <definedName name="P_Z_1_B_COLONNE_CT_RAISONNABLE_MT_HT_3_INDICATION">#REF!</definedName>
    <definedName name="P_Z_1_B_COLONNE_CT_RAISONNABLE_MT_TVA_2" localSheetId="6">#REF!</definedName>
    <definedName name="P_Z_1_B_COLONNE_CT_RAISONNABLE_MT_TVA_2">#REF!</definedName>
    <definedName name="P_Z_1_B_COLONNE_CT_RAISONNABLE_MT_TVA_2_INDICATION" localSheetId="6">#REF!</definedName>
    <definedName name="P_Z_1_B_COLONNE_CT_RAISONNABLE_MT_TVA_2_INDICATION">#REF!</definedName>
    <definedName name="P_Z_1_B_COLONNE_CT_RAISONNABLE_MT_TVA_3" localSheetId="6">#REF!</definedName>
    <definedName name="P_Z_1_B_COLONNE_CT_RAISONNABLE_MT_TVA_3">#REF!</definedName>
    <definedName name="P_Z_1_B_COLONNE_CT_RAISONNABLE_MT_TVA_3_INDICATION" localSheetId="6">#REF!</definedName>
    <definedName name="P_Z_1_B_COLONNE_CT_RAISONNABLE_MT_TVA_3_INDICATION">#REF!</definedName>
    <definedName name="P_Z_1_B_COLONNE_DESCRIPTION" localSheetId="6">#REF!</definedName>
    <definedName name="P_Z_1_B_COLONNE_DESCRIPTION">#REF!</definedName>
    <definedName name="P_Z_1_B_COLONNE_DESCRIPTION_INDICATION" localSheetId="6">#REF!</definedName>
    <definedName name="P_Z_1_B_COLONNE_DESCRIPTION_INDICATION">#REF!</definedName>
    <definedName name="P_Z_1_B_COLONNE_FOURNISSEUR" localSheetId="6">#REF!</definedName>
    <definedName name="P_Z_1_B_COLONNE_FOURNISSEUR">#REF!</definedName>
    <definedName name="P_Z_1_B_COLONNE_FOURNISSEUR_INDICATION" localSheetId="6">#REF!</definedName>
    <definedName name="P_Z_1_B_COLONNE_FOURNISSEUR_INDICATION">#REF!</definedName>
    <definedName name="P_Z_1_B_COLONNE_JUSTIFICATIF" localSheetId="6">#REF!</definedName>
    <definedName name="P_Z_1_B_COLONNE_JUSTIFICATIF">#REF!</definedName>
    <definedName name="P_Z_1_B_COLONNE_JUSTIFICATIF_INDICATION" localSheetId="6">#REF!</definedName>
    <definedName name="P_Z_1_B_COLONNE_JUSTIFICATIF_INDICATION">#REF!</definedName>
    <definedName name="P_Z_1_B_COLONNE_MOTIFS_INELIGIBILITE_LIBELLE_STANDARD" localSheetId="6">#REF!</definedName>
    <definedName name="P_Z_1_B_COLONNE_MOTIFS_INELIGIBILITE_LIBELLE_STANDARD">#REF!</definedName>
    <definedName name="P_Z_1_B_COLONNE_MT_ELIGIBLE_LIBELLE_STANDARD" localSheetId="6">#REF!</definedName>
    <definedName name="P_Z_1_B_COLONNE_MT_ELIGIBLE_LIBELLE_STANDARD">#REF!</definedName>
    <definedName name="P_Z_1_B_COLONNE_MT_INELIGIBLE_LIBELLE_STANDARD" localSheetId="6">#REF!</definedName>
    <definedName name="P_Z_1_B_COLONNE_MT_INELIGIBLE_LIBELLE_STANDARD">#REF!</definedName>
    <definedName name="P_Z_1_B_COLONNE_MT_MAX_ACTIVE" localSheetId="6">#REF!</definedName>
    <definedName name="P_Z_1_B_COLONNE_MT_MAX_ACTIVE">#REF!</definedName>
    <definedName name="P_Z_1_B_COLONNE_MT_MAX_LIBELLE_STANDARD" localSheetId="6">#REF!</definedName>
    <definedName name="P_Z_1_B_COLONNE_MT_MAX_LIBELLE_STANDARD">#REF!</definedName>
    <definedName name="P_Z_1_B_COLONNE_MT_PRESENTE_HT" localSheetId="6">#REF!</definedName>
    <definedName name="P_Z_1_B_COLONNE_MT_PRESENTE_HT">#REF!</definedName>
    <definedName name="P_Z_1_B_COLONNE_MT_PRESENTE_HT_INDICATION" localSheetId="6">#REF!</definedName>
    <definedName name="P_Z_1_B_COLONNE_MT_PRESENTE_HT_INDICATION">#REF!</definedName>
    <definedName name="P_Z_1_B_COLONNE_MT_PRESENTE_TVA" localSheetId="6">#REF!</definedName>
    <definedName name="P_Z_1_B_COLONNE_MT_PRESENTE_TVA">#REF!</definedName>
    <definedName name="P_Z_1_B_COLONNE_MT_PRESENTE_TVA_INDICATION" localSheetId="6">#REF!</definedName>
    <definedName name="P_Z_1_B_COLONNE_MT_PRESENTE_TVA_INDICATION">#REF!</definedName>
    <definedName name="P_Z_1_B_COLONNE_MT_RAISONNABLE_LIBELLE_STANDARD" localSheetId="6">#REF!</definedName>
    <definedName name="P_Z_1_B_COLONNE_MT_RAISONNABLE_LIBELLE_STANDARD">#REF!</definedName>
    <definedName name="P_Z_1_B_COLONNE_POSTE" localSheetId="6">#REF!</definedName>
    <definedName name="P_Z_1_B_COLONNE_POSTE">#REF!</definedName>
    <definedName name="P_Z_1_B_COLONNE_POSTE_INDICATION" localSheetId="6">#REF!</definedName>
    <definedName name="P_Z_1_B_COLONNE_POSTE_INDICATION">#REF!</definedName>
    <definedName name="P_Z_1_B_COLONNE_QUANTITE" localSheetId="6">#REF!</definedName>
    <definedName name="P_Z_1_B_COLONNE_QUANTITE">#REF!</definedName>
    <definedName name="P_Z_1_B_COLONNE_QUANTITE_ACTIVE" localSheetId="6">#REF!</definedName>
    <definedName name="P_Z_1_B_COLONNE_QUANTITE_ACTIVE">#REF!</definedName>
    <definedName name="P_Z_1_B_COLONNE_QUANTITE_INDICATION" localSheetId="6">#REF!</definedName>
    <definedName name="P_Z_1_B_COLONNE_QUANTITE_INDICATION">#REF!</definedName>
    <definedName name="P_Z_1_B_COLONNE_QUANTITE_OBLIGATOIRE" localSheetId="6">#REF!</definedName>
    <definedName name="P_Z_1_B_COLONNE_QUANTITE_OBLIGATOIRE">#REF!</definedName>
    <definedName name="P_Z_1_B_COLONNE_SOUS_OPERATION" localSheetId="6">#REF!</definedName>
    <definedName name="P_Z_1_B_COLONNE_SOUS_OPERATION">#REF!</definedName>
    <definedName name="P_Z_1_B_COLONNE_SOUS_OPERATION_INDICATION" localSheetId="6">#REF!</definedName>
    <definedName name="P_Z_1_B_COLONNE_SOUS_OPERATION_INDICATION">#REF!</definedName>
    <definedName name="P_Z_1_B_COLONNE_UNITE" localSheetId="6">#REF!</definedName>
    <definedName name="P_Z_1_B_COLONNE_UNITE">#REF!</definedName>
    <definedName name="P_Z_1_B_COLONNE_UNITE_ACTIVE" localSheetId="6">#REF!</definedName>
    <definedName name="P_Z_1_B_COLONNE_UNITE_ACTIVE">#REF!</definedName>
    <definedName name="P_Z_1_B_COLONNE_UNITE_INDICATION" localSheetId="6">#REF!</definedName>
    <definedName name="P_Z_1_B_COLONNE_UNITE_INDICATION">#REF!</definedName>
    <definedName name="P_Z_1_B_COLONNE_UNITE_OBLIGATOIRE" localSheetId="6">#REF!</definedName>
    <definedName name="P_Z_1_B_COLONNE_UNITE_OBLIGATOIRE">#REF!</definedName>
    <definedName name="P_Z_1_B_EXEMPLE_UTILISATION" localSheetId="6">#REF!</definedName>
    <definedName name="P_Z_1_B_EXEMPLE_UTILISATION">#REF!</definedName>
    <definedName name="P_Z_1_B_INTITULE_DEPENSES_DEVIS_STANDARD" localSheetId="6">#REF!</definedName>
    <definedName name="P_Z_1_B_INTITULE_DEPENSES_DEVIS_STANDARD">#REF!</definedName>
    <definedName name="P_Z_1_B_UFD" localSheetId="6">#REF!</definedName>
    <definedName name="P_Z_1_B_UFD">#REF!</definedName>
    <definedName name="P_Z_1_B_ULD" localSheetId="6">#REF!</definedName>
    <definedName name="P_Z_1_B_ULD">#REF!</definedName>
    <definedName name="P_Z_1_B_UTILISATION_FILTRE_DESCRIPTIONS" localSheetId="6">#REF!</definedName>
    <definedName name="P_Z_1_B_UTILISATION_FILTRE_DESCRIPTIONS">#REF!</definedName>
    <definedName name="P_Z_1_B_UTILISATION_FILTRE_POSTES" localSheetId="6">#REF!</definedName>
    <definedName name="P_Z_1_B_UTILISATION_FILTRE_POSTES">#REF!</definedName>
    <definedName name="P_Z_1_B_UTILISATION_FILTRE_SOUS_OPERATIONS" localSheetId="6">#REF!</definedName>
    <definedName name="P_Z_1_B_UTILISATION_FILTRE_SOUS_OPERATIONS">#REF!</definedName>
    <definedName name="P_Z_1_B_UTILISATION_FILTRE_UNITES" localSheetId="6">#REF!</definedName>
    <definedName name="P_Z_1_B_UTILISATION_FILTRE_UNITES">#REF!</definedName>
    <definedName name="P_Z_1_B_UTILISATION_LIBELLES_DESCRIPTIONS" localSheetId="6">#REF!</definedName>
    <definedName name="P_Z_1_B_UTILISATION_LIBELLES_DESCRIPTIONS">#REF!</definedName>
    <definedName name="P_Z_1_N_COLONNE_COMMENTAIRE_INDICATION" localSheetId="6">#REF!</definedName>
    <definedName name="P_Z_1_N_COLONNE_COMMENTAIRE_INDICATION">#REF!</definedName>
    <definedName name="P_Z_1_N_COLONNE_COMMENTAIRE_INDICATION_STANDARD" localSheetId="6">#REF!</definedName>
    <definedName name="P_Z_1_N_COLONNE_COMMENTAIRE_INDICATION_STANDARD">#REF!</definedName>
    <definedName name="P_Z_1_N_COLONNE_COMMENTAIRE_SI_LIBELLE_DEFAUT" localSheetId="6">#REF!</definedName>
    <definedName name="P_Z_1_N_COLONNE_COMMENTAIRE_SI_LIBELLE_DEFAUT">#REF!</definedName>
    <definedName name="P_Z_1_N_COLONNE_COMMENTAIRE_SI_LIBELLE_STANDARD" localSheetId="6">#REF!</definedName>
    <definedName name="P_Z_1_N_COLONNE_COMMENTAIRE_SI_LIBELLE_STANDARD">#REF!</definedName>
    <definedName name="P_Z_1_N_COLONNE_COMMENTAIRE_SPECIFIQUE" localSheetId="6">#REF!</definedName>
    <definedName name="P_Z_1_N_COLONNE_COMMENTAIRE_SPECIFIQUE">#REF!</definedName>
    <definedName name="P_Z_1_N_COLONNE_COMMENTAIRE_STANDARD" localSheetId="6">#REF!</definedName>
    <definedName name="P_Z_1_N_COLONNE_COMMENTAIRE_STANDARD">#REF!</definedName>
    <definedName name="P_Z_1_N_COLONNE_CT_RAISONNABLE_FOURNISSEUR_2_INDICATION" localSheetId="6">#REF!</definedName>
    <definedName name="P_Z_1_N_COLONNE_CT_RAISONNABLE_FOURNISSEUR_2_INDICATION">#REF!</definedName>
    <definedName name="P_Z_1_N_COLONNE_CT_RAISONNABLE_FOURNISSEUR_2_INDICATION_STANDARD" localSheetId="6">#REF!</definedName>
    <definedName name="P_Z_1_N_COLONNE_CT_RAISONNABLE_FOURNISSEUR_2_INDICATION_STANDARD">#REF!</definedName>
    <definedName name="P_Z_1_N_COLONNE_CT_RAISONNABLE_FOURNISSEUR_2_SPECIFIQUE" localSheetId="6">#REF!</definedName>
    <definedName name="P_Z_1_N_COLONNE_CT_RAISONNABLE_FOURNISSEUR_2_SPECIFIQUE">#REF!</definedName>
    <definedName name="P_Z_1_N_COLONNE_CT_RAISONNABLE_FOURNISSEUR_2_STANDARD" localSheetId="6">#REF!</definedName>
    <definedName name="P_Z_1_N_COLONNE_CT_RAISONNABLE_FOURNISSEUR_2_STANDARD">#REF!</definedName>
    <definedName name="P_Z_1_N_COLONNE_CT_RAISONNABLE_FOURNISSEUR_3_INDICATION" localSheetId="6">#REF!</definedName>
    <definedName name="P_Z_1_N_COLONNE_CT_RAISONNABLE_FOURNISSEUR_3_INDICATION">#REF!</definedName>
    <definedName name="P_Z_1_N_COLONNE_CT_RAISONNABLE_FOURNISSEUR_3_INDICATION_STANDARD" localSheetId="6">#REF!</definedName>
    <definedName name="P_Z_1_N_COLONNE_CT_RAISONNABLE_FOURNISSEUR_3_INDICATION_STANDARD">#REF!</definedName>
    <definedName name="P_Z_1_N_COLONNE_CT_RAISONNABLE_FOURNISSEUR_3_SPECIFIQUE" localSheetId="6">#REF!</definedName>
    <definedName name="P_Z_1_N_COLONNE_CT_RAISONNABLE_FOURNISSEUR_3_SPECIFIQUE">#REF!</definedName>
    <definedName name="P_Z_1_N_COLONNE_CT_RAISONNABLE_FOURNISSEUR_3_STANDARD" localSheetId="6">#REF!</definedName>
    <definedName name="P_Z_1_N_COLONNE_CT_RAISONNABLE_FOURNISSEUR_3_STANDARD">#REF!</definedName>
    <definedName name="P_Z_1_N_COLONNE_CT_RAISONNABLE_JUSTIFICATIF_2_INDICATION" localSheetId="6">#REF!</definedName>
    <definedName name="P_Z_1_N_COLONNE_CT_RAISONNABLE_JUSTIFICATIF_2_INDICATION">#REF!</definedName>
    <definedName name="P_Z_1_N_COLONNE_CT_RAISONNABLE_JUSTIFICATIF_2_INDICATION_STANDARD" localSheetId="6">#REF!</definedName>
    <definedName name="P_Z_1_N_COLONNE_CT_RAISONNABLE_JUSTIFICATIF_2_INDICATION_STANDARD">#REF!</definedName>
    <definedName name="P_Z_1_N_COLONNE_CT_RAISONNABLE_JUSTIFICATIF_2_SPECIFIQUE" localSheetId="6">#REF!</definedName>
    <definedName name="P_Z_1_N_COLONNE_CT_RAISONNABLE_JUSTIFICATIF_2_SPECIFIQUE">#REF!</definedName>
    <definedName name="P_Z_1_N_COLONNE_CT_RAISONNABLE_JUSTIFICATIF_2_STANDARD" localSheetId="6">#REF!</definedName>
    <definedName name="P_Z_1_N_COLONNE_CT_RAISONNABLE_JUSTIFICATIF_2_STANDARD">#REF!</definedName>
    <definedName name="P_Z_1_N_COLONNE_CT_RAISONNABLE_JUSTIFICATIF_3_INDICATION" localSheetId="6">#REF!</definedName>
    <definedName name="P_Z_1_N_COLONNE_CT_RAISONNABLE_JUSTIFICATIF_3_INDICATION">#REF!</definedName>
    <definedName name="P_Z_1_N_COLONNE_CT_RAISONNABLE_JUSTIFICATIF_3_INDICATION_STANDARD" localSheetId="6">#REF!</definedName>
    <definedName name="P_Z_1_N_COLONNE_CT_RAISONNABLE_JUSTIFICATIF_3_INDICATION_STANDARD">#REF!</definedName>
    <definedName name="P_Z_1_N_COLONNE_CT_RAISONNABLE_JUSTIFICATIF_3_SPECIFIQUE" localSheetId="6">#REF!</definedName>
    <definedName name="P_Z_1_N_COLONNE_CT_RAISONNABLE_JUSTIFICATIF_3_SPECIFIQUE">#REF!</definedName>
    <definedName name="P_Z_1_N_COLONNE_CT_RAISONNABLE_JUSTIFICATIF_3_STANDARD" localSheetId="6">#REF!</definedName>
    <definedName name="P_Z_1_N_COLONNE_CT_RAISONNABLE_JUSTIFICATIF_3_STANDARD">#REF!</definedName>
    <definedName name="P_Z_1_N_COLONNE_CT_RAISONNABLE_MARCHE_INDICATION" localSheetId="6">#REF!</definedName>
    <definedName name="P_Z_1_N_COLONNE_CT_RAISONNABLE_MARCHE_INDICATION">#REF!</definedName>
    <definedName name="P_Z_1_N_COLONNE_CT_RAISONNABLE_MARCHE_INDICATION_STANDARD" localSheetId="6">#REF!</definedName>
    <definedName name="P_Z_1_N_COLONNE_CT_RAISONNABLE_MARCHE_INDICATION_STANDARD">#REF!</definedName>
    <definedName name="P_Z_1_N_COLONNE_CT_RAISONNABLE_MARCHE_SPECIFIQUE" localSheetId="6">#REF!</definedName>
    <definedName name="P_Z_1_N_COLONNE_CT_RAISONNABLE_MARCHE_SPECIFIQUE">#REF!</definedName>
    <definedName name="P_Z_1_N_COLONNE_CT_RAISONNABLE_MARCHE_STANDARD" localSheetId="6">#REF!</definedName>
    <definedName name="P_Z_1_N_COLONNE_CT_RAISONNABLE_MARCHE_STANDARD">#REF!</definedName>
    <definedName name="P_Z_1_N_COLONNE_CT_RAISONNABLE_MT_HT_2_INDICATION" localSheetId="6">#REF!</definedName>
    <definedName name="P_Z_1_N_COLONNE_CT_RAISONNABLE_MT_HT_2_INDICATION">#REF!</definedName>
    <definedName name="P_Z_1_N_COLONNE_CT_RAISONNABLE_MT_HT_2_INDICATION_STANDARD" localSheetId="6">#REF!</definedName>
    <definedName name="P_Z_1_N_COLONNE_CT_RAISONNABLE_MT_HT_2_INDICATION_STANDARD">#REF!</definedName>
    <definedName name="P_Z_1_N_COLONNE_CT_RAISONNABLE_MT_HT_2_SPECIFIQUE" localSheetId="6">#REF!</definedName>
    <definedName name="P_Z_1_N_COLONNE_CT_RAISONNABLE_MT_HT_2_SPECIFIQUE">#REF!</definedName>
    <definedName name="P_Z_1_N_COLONNE_CT_RAISONNABLE_MT_HT_2_STANDARD" localSheetId="6">#REF!</definedName>
    <definedName name="P_Z_1_N_COLONNE_CT_RAISONNABLE_MT_HT_2_STANDARD">#REF!</definedName>
    <definedName name="P_Z_1_N_COLONNE_CT_RAISONNABLE_MT_HT_3_INDICATION" localSheetId="6">#REF!</definedName>
    <definedName name="P_Z_1_N_COLONNE_CT_RAISONNABLE_MT_HT_3_INDICATION">#REF!</definedName>
    <definedName name="P_Z_1_N_COLONNE_CT_RAISONNABLE_MT_HT_3_INDICATION_STANDARD" localSheetId="6">#REF!</definedName>
    <definedName name="P_Z_1_N_COLONNE_CT_RAISONNABLE_MT_HT_3_INDICATION_STANDARD">#REF!</definedName>
    <definedName name="P_Z_1_N_COLONNE_CT_RAISONNABLE_MT_HT_3_SPECIFIQUE" localSheetId="6">#REF!</definedName>
    <definedName name="P_Z_1_N_COLONNE_CT_RAISONNABLE_MT_HT_3_SPECIFIQUE">#REF!</definedName>
    <definedName name="P_Z_1_N_COLONNE_CT_RAISONNABLE_MT_HT_3_STANDARD" localSheetId="6">#REF!</definedName>
    <definedName name="P_Z_1_N_COLONNE_CT_RAISONNABLE_MT_HT_3_STANDARD">#REF!</definedName>
    <definedName name="P_Z_1_N_COLONNE_CT_RAISONNABLE_MT_TVA_2_INDICATION" localSheetId="6">#REF!</definedName>
    <definedName name="P_Z_1_N_COLONNE_CT_RAISONNABLE_MT_TVA_2_INDICATION">#REF!</definedName>
    <definedName name="P_Z_1_N_COLONNE_CT_RAISONNABLE_MT_TVA_2_INDICATION_STANDARD" localSheetId="6">#REF!</definedName>
    <definedName name="P_Z_1_N_COLONNE_CT_RAISONNABLE_MT_TVA_2_INDICATION_STANDARD">#REF!</definedName>
    <definedName name="P_Z_1_N_COLONNE_CT_RAISONNABLE_MT_TVA_2_SPECIFIQUE" localSheetId="6">#REF!</definedName>
    <definedName name="P_Z_1_N_COLONNE_CT_RAISONNABLE_MT_TVA_2_SPECIFIQUE">#REF!</definedName>
    <definedName name="P_Z_1_N_COLONNE_CT_RAISONNABLE_MT_TVA_2_STANDARD" localSheetId="6">#REF!</definedName>
    <definedName name="P_Z_1_N_COLONNE_CT_RAISONNABLE_MT_TVA_2_STANDARD">#REF!</definedName>
    <definedName name="P_Z_1_N_COLONNE_CT_RAISONNABLE_MT_TVA_3_INDICATION" localSheetId="6">#REF!</definedName>
    <definedName name="P_Z_1_N_COLONNE_CT_RAISONNABLE_MT_TVA_3_INDICATION">#REF!</definedName>
    <definedName name="P_Z_1_N_COLONNE_CT_RAISONNABLE_MT_TVA_3_INDICATION_STANDARD" localSheetId="6">#REF!</definedName>
    <definedName name="P_Z_1_N_COLONNE_CT_RAISONNABLE_MT_TVA_3_INDICATION_STANDARD">#REF!</definedName>
    <definedName name="P_Z_1_N_COLONNE_CT_RAISONNABLE_MT_TVA_3_SPECIFIQUE" localSheetId="6">#REF!</definedName>
    <definedName name="P_Z_1_N_COLONNE_CT_RAISONNABLE_MT_TVA_3_SPECIFIQUE">#REF!</definedName>
    <definedName name="P_Z_1_N_COLONNE_CT_RAISONNABLE_MT_TVA_3_STANDARD" localSheetId="6">#REF!</definedName>
    <definedName name="P_Z_1_N_COLONNE_CT_RAISONNABLE_MT_TVA_3_STANDARD">#REF!</definedName>
    <definedName name="P_Z_1_N_COLONNE_DESCRIPTION_INDICATION" localSheetId="6">#REF!</definedName>
    <definedName name="P_Z_1_N_COLONNE_DESCRIPTION_INDICATION">#REF!</definedName>
    <definedName name="P_Z_1_N_COLONNE_DESCRIPTION_INDICATION_STANDARD" localSheetId="6">#REF!</definedName>
    <definedName name="P_Z_1_N_COLONNE_DESCRIPTION_INDICATION_STANDARD">#REF!</definedName>
    <definedName name="P_Z_1_N_COLONNE_DESCRIPTION_SPECIFIQUE" localSheetId="6">#REF!</definedName>
    <definedName name="P_Z_1_N_COLONNE_DESCRIPTION_SPECIFIQUE">#REF!</definedName>
    <definedName name="P_Z_1_N_COLONNE_DESCRIPTION_STANDARD" localSheetId="6">#REF!</definedName>
    <definedName name="P_Z_1_N_COLONNE_DESCRIPTION_STANDARD">#REF!</definedName>
    <definedName name="P_Z_1_N_COLONNE_FOURNISSEUR_INDICATION" localSheetId="6">#REF!</definedName>
    <definedName name="P_Z_1_N_COLONNE_FOURNISSEUR_INDICATION">#REF!</definedName>
    <definedName name="P_Z_1_N_COLONNE_FOURNISSEUR_INDICATION_STANDARD" localSheetId="6">#REF!</definedName>
    <definedName name="P_Z_1_N_COLONNE_FOURNISSEUR_INDICATION_STANDARD">#REF!</definedName>
    <definedName name="P_Z_1_N_COLONNE_FOURNISSEUR_SPECIFIQUE" localSheetId="6">#REF!</definedName>
    <definedName name="P_Z_1_N_COLONNE_FOURNISSEUR_SPECIFIQUE">#REF!</definedName>
    <definedName name="P_Z_1_N_COLONNE_FOURNISSEUR_STANDARD" localSheetId="6">#REF!</definedName>
    <definedName name="P_Z_1_N_COLONNE_FOURNISSEUR_STANDARD">#REF!</definedName>
    <definedName name="P_Z_1_N_COLONNE_JUSTIFICATIF_INDICATION" localSheetId="6">#REF!</definedName>
    <definedName name="P_Z_1_N_COLONNE_JUSTIFICATIF_INDICATION">#REF!</definedName>
    <definedName name="P_Z_1_N_COLONNE_JUSTIFICATIF_INDICATION_STANDARD" localSheetId="6">#REF!</definedName>
    <definedName name="P_Z_1_N_COLONNE_JUSTIFICATIF_INDICATION_STANDARD">#REF!</definedName>
    <definedName name="P_Z_1_N_COLONNE_JUSTIFICATIF_SPECIFIQUE" localSheetId="6">#REF!</definedName>
    <definedName name="P_Z_1_N_COLONNE_JUSTIFICATIF_SPECIFIQUE">#REF!</definedName>
    <definedName name="P_Z_1_N_COLONNE_JUSTIFICATIF_STANDARD" localSheetId="6">#REF!</definedName>
    <definedName name="P_Z_1_N_COLONNE_JUSTIFICATIF_STANDARD">#REF!</definedName>
    <definedName name="P_Z_1_N_COLONNE_MOTIFS_INELIGIBILITE_LIBELLE_DEFAUT" localSheetId="6">#REF!</definedName>
    <definedName name="P_Z_1_N_COLONNE_MOTIFS_INELIGIBILITE_LIBELLE_DEFAUT">#REF!</definedName>
    <definedName name="P_Z_1_N_COLONNE_MOTIFS_INELIGIBILITE_LIBELLE_STANDARD" localSheetId="6">#REF!</definedName>
    <definedName name="P_Z_1_N_COLONNE_MOTIFS_INELIGIBILITE_LIBELLE_STANDARD">#REF!</definedName>
    <definedName name="P_Z_1_N_COLONNE_MT_ELIGIBLE_LIBELLE_DEFAUT" localSheetId="6">#REF!</definedName>
    <definedName name="P_Z_1_N_COLONNE_MT_ELIGIBLE_LIBELLE_DEFAUT">#REF!</definedName>
    <definedName name="P_Z_1_N_COLONNE_MT_ELIGIBLE_LIBELLE_STANDARD" localSheetId="6">#REF!</definedName>
    <definedName name="P_Z_1_N_COLONNE_MT_ELIGIBLE_LIBELLE_STANDARD">#REF!</definedName>
    <definedName name="P_Z_1_N_COLONNE_MT_INELIGIBLE_LIBELLE_DEFAUT" localSheetId="6">#REF!</definedName>
    <definedName name="P_Z_1_N_COLONNE_MT_INELIGIBLE_LIBELLE_DEFAUT">#REF!</definedName>
    <definedName name="P_Z_1_N_COLONNE_MT_INELIGIBLE_LIBELLE_STANDARD" localSheetId="6">#REF!</definedName>
    <definedName name="P_Z_1_N_COLONNE_MT_INELIGIBLE_LIBELLE_STANDARD">#REF!</definedName>
    <definedName name="P_Z_1_N_COLONNE_MT_MAX_LIBELLE_DEFAUT" localSheetId="6">#REF!</definedName>
    <definedName name="P_Z_1_N_COLONNE_MT_MAX_LIBELLE_DEFAUT">#REF!</definedName>
    <definedName name="P_Z_1_N_COLONNE_MT_MAX_LIBELLE_STANDARD" localSheetId="6">#REF!</definedName>
    <definedName name="P_Z_1_N_COLONNE_MT_MAX_LIBELLE_STANDARD">#REF!</definedName>
    <definedName name="P_Z_1_N_COLONNE_MT_PRESENTE_HT_INDICATION" localSheetId="6">#REF!</definedName>
    <definedName name="P_Z_1_N_COLONNE_MT_PRESENTE_HT_INDICATION">#REF!</definedName>
    <definedName name="P_Z_1_N_COLONNE_MT_PRESENTE_HT_INDICATION_STANDARD" localSheetId="6">#REF!</definedName>
    <definedName name="P_Z_1_N_COLONNE_MT_PRESENTE_HT_INDICATION_STANDARD">#REF!</definedName>
    <definedName name="P_Z_1_N_COLONNE_MT_PRESENTE_HT_SPECIFIQUE" localSheetId="6">#REF!</definedName>
    <definedName name="P_Z_1_N_COLONNE_MT_PRESENTE_HT_SPECIFIQUE">#REF!</definedName>
    <definedName name="P_Z_1_N_COLONNE_MT_PRESENTE_HT_STANDARD" localSheetId="6">#REF!</definedName>
    <definedName name="P_Z_1_N_COLONNE_MT_PRESENTE_HT_STANDARD">#REF!</definedName>
    <definedName name="P_Z_1_N_COLONNE_MT_PRESENTE_TVA_INDICATION" localSheetId="6">#REF!</definedName>
    <definedName name="P_Z_1_N_COLONNE_MT_PRESENTE_TVA_INDICATION">#REF!</definedName>
    <definedName name="P_Z_1_N_COLONNE_MT_PRESENTE_TVA_INDICATION_STANDARD" localSheetId="6">#REF!</definedName>
    <definedName name="P_Z_1_N_COLONNE_MT_PRESENTE_TVA_INDICATION_STANDARD">#REF!</definedName>
    <definedName name="P_Z_1_N_COLONNE_MT_PRESENTE_TVA_SPECIFIQUE" localSheetId="6">#REF!</definedName>
    <definedName name="P_Z_1_N_COLONNE_MT_PRESENTE_TVA_SPECIFIQUE">#REF!</definedName>
    <definedName name="P_Z_1_N_COLONNE_MT_PRESENTE_TVA_STANDARD" localSheetId="6">#REF!</definedName>
    <definedName name="P_Z_1_N_COLONNE_MT_PRESENTE_TVA_STANDARD">#REF!</definedName>
    <definedName name="P_Z_1_N_COLONNE_MT_RAISONNABLE_DEFAUT" localSheetId="6">#REF!</definedName>
    <definedName name="P_Z_1_N_COLONNE_MT_RAISONNABLE_DEFAUT">#REF!</definedName>
    <definedName name="P_Z_1_N_COLONNE_MT_RAISONNABLE_STANDARD" localSheetId="6">#REF!</definedName>
    <definedName name="P_Z_1_N_COLONNE_MT_RAISONNABLE_STANDARD">#REF!</definedName>
    <definedName name="P_Z_1_N_COLONNE_POSTE_INDICATION" localSheetId="6">#REF!</definedName>
    <definedName name="P_Z_1_N_COLONNE_POSTE_INDICATION">#REF!</definedName>
    <definedName name="P_Z_1_N_COLONNE_POSTE_INDICATION_STANDARD" localSheetId="6">#REF!</definedName>
    <definedName name="P_Z_1_N_COLONNE_POSTE_INDICATION_STANDARD">#REF!</definedName>
    <definedName name="P_Z_1_N_COLONNE_POSTE_SPECIFIQUE" localSheetId="6">#REF!</definedName>
    <definedName name="P_Z_1_N_COLONNE_POSTE_SPECIFIQUE">#REF!</definedName>
    <definedName name="P_Z_1_N_COLONNE_POSTE_STANDARD" localSheetId="6">#REF!</definedName>
    <definedName name="P_Z_1_N_COLONNE_POSTE_STANDARD">#REF!</definedName>
    <definedName name="P_Z_1_N_COLONNE_QUANTITE_INDICATION" localSheetId="6">#REF!</definedName>
    <definedName name="P_Z_1_N_COLONNE_QUANTITE_INDICATION">#REF!</definedName>
    <definedName name="P_Z_1_N_COLONNE_QUANTITE_INDICATION_STANDARD" localSheetId="6">#REF!</definedName>
    <definedName name="P_Z_1_N_COLONNE_QUANTITE_INDICATION_STANDARD">#REF!</definedName>
    <definedName name="P_Z_1_N_COLONNE_QUANTITE_SPECIFIQUE" localSheetId="6">#REF!</definedName>
    <definedName name="P_Z_1_N_COLONNE_QUANTITE_SPECIFIQUE">#REF!</definedName>
    <definedName name="P_Z_1_N_COLONNE_QUANTITE_STANDARD" localSheetId="6">#REF!</definedName>
    <definedName name="P_Z_1_N_COLONNE_QUANTITE_STANDARD">#REF!</definedName>
    <definedName name="P_Z_1_N_COLONNE_SOUS_OPERATION_INDICATION" localSheetId="6">#REF!</definedName>
    <definedName name="P_Z_1_N_COLONNE_SOUS_OPERATION_INDICATION">#REF!</definedName>
    <definedName name="P_Z_1_N_COLONNE_SOUS_OPERATION_INDICATION_STANDARD" localSheetId="6">#REF!</definedName>
    <definedName name="P_Z_1_N_COLONNE_SOUS_OPERATION_INDICATION_STANDARD">#REF!</definedName>
    <definedName name="P_Z_1_N_COLONNE_SOUS_OPERATION_SPECIFIQUE" localSheetId="6">#REF!</definedName>
    <definedName name="P_Z_1_N_COLONNE_SOUS_OPERATION_SPECIFIQUE">#REF!</definedName>
    <definedName name="P_Z_1_N_COLONNE_SOUS_OPERATION_STANDARD" localSheetId="6">#REF!</definedName>
    <definedName name="P_Z_1_N_COLONNE_SOUS_OPERATION_STANDARD">#REF!</definedName>
    <definedName name="P_Z_1_N_COLONNE_UNITE_INDICATION" localSheetId="6">#REF!</definedName>
    <definedName name="P_Z_1_N_COLONNE_UNITE_INDICATION">#REF!</definedName>
    <definedName name="P_Z_1_N_COLONNE_UNITE_INDICATION_STANDARD" localSheetId="6">#REF!</definedName>
    <definedName name="P_Z_1_N_COLONNE_UNITE_INDICATION_STANDARD">#REF!</definedName>
    <definedName name="P_Z_1_N_COLONNE_UNITE_SPECIFIQUE" localSheetId="6">#REF!</definedName>
    <definedName name="P_Z_1_N_COLONNE_UNITE_SPECIFIQUE">#REF!</definedName>
    <definedName name="P_Z_1_N_COLONNE_UNITE_STANDARD" localSheetId="6">#REF!</definedName>
    <definedName name="P_Z_1_N_COLONNE_UNITE_STANDARD">#REF!</definedName>
    <definedName name="P_Z_1_N_CONSIGNE_DEPENSES_DEVIS" localSheetId="6">#REF!</definedName>
    <definedName name="P_Z_1_N_CONSIGNE_DEPENSES_DEVIS">#REF!</definedName>
    <definedName name="P_Z_1_N_EXEMPLE_COMMENTAIRE" localSheetId="6">#REF!</definedName>
    <definedName name="P_Z_1_N_EXEMPLE_COMMENTAIRE">#REF!</definedName>
    <definedName name="P_Z_1_N_EXEMPLE_CT_RAISONNABLE_FOURNISSEUR_2" localSheetId="6">#REF!</definedName>
    <definedName name="P_Z_1_N_EXEMPLE_CT_RAISONNABLE_FOURNISSEUR_2">#REF!</definedName>
    <definedName name="P_Z_1_N_EXEMPLE_CT_RAISONNABLE_FOURNISSEUR_3" localSheetId="6">#REF!</definedName>
    <definedName name="P_Z_1_N_EXEMPLE_CT_RAISONNABLE_FOURNISSEUR_3">#REF!</definedName>
    <definedName name="P_Z_1_N_EXEMPLE_CT_RAISONNABLE_JUSTIFICATIF_2" localSheetId="6">#REF!</definedName>
    <definedName name="P_Z_1_N_EXEMPLE_CT_RAISONNABLE_JUSTIFICATIF_2">#REF!</definedName>
    <definedName name="P_Z_1_N_EXEMPLE_CT_RAISONNABLE_JUSTIFICATIF_3" localSheetId="6">#REF!</definedName>
    <definedName name="P_Z_1_N_EXEMPLE_CT_RAISONNABLE_JUSTIFICATIF_3">#REF!</definedName>
    <definedName name="P_Z_1_N_EXEMPLE_CT_RAISONNABLE_MARCHE" localSheetId="6">#REF!</definedName>
    <definedName name="P_Z_1_N_EXEMPLE_CT_RAISONNABLE_MARCHE">#REF!</definedName>
    <definedName name="P_Z_1_N_EXEMPLE_CT_RAISONNABLE_MT_HT_2" localSheetId="6">#REF!</definedName>
    <definedName name="P_Z_1_N_EXEMPLE_CT_RAISONNABLE_MT_HT_2">#REF!</definedName>
    <definedName name="P_Z_1_N_EXEMPLE_CT_RAISONNABLE_MT_HT_3" localSheetId="6">#REF!</definedName>
    <definedName name="P_Z_1_N_EXEMPLE_CT_RAISONNABLE_MT_HT_3">#REF!</definedName>
    <definedName name="P_Z_1_N_EXEMPLE_CT_RAISONNABLE_MT_TVA_2" localSheetId="6">#REF!</definedName>
    <definedName name="P_Z_1_N_EXEMPLE_CT_RAISONNABLE_MT_TVA_2">#REF!</definedName>
    <definedName name="P_Z_1_N_EXEMPLE_CT_RAISONNABLE_MT_TVA_3" localSheetId="6">#REF!</definedName>
    <definedName name="P_Z_1_N_EXEMPLE_CT_RAISONNABLE_MT_TVA_3">#REF!</definedName>
    <definedName name="P_Z_1_N_EXEMPLE_DESCRIPTION" localSheetId="6">#REF!</definedName>
    <definedName name="P_Z_1_N_EXEMPLE_DESCRIPTION">#REF!</definedName>
    <definedName name="P_Z_1_N_EXEMPLE_FOURNISSEUR" localSheetId="6">#REF!</definedName>
    <definedName name="P_Z_1_N_EXEMPLE_FOURNISSEUR">#REF!</definedName>
    <definedName name="P_Z_1_N_EXEMPLE_JUSTIFICATIF" localSheetId="6">#REF!</definedName>
    <definedName name="P_Z_1_N_EXEMPLE_JUSTIFICATIF">#REF!</definedName>
    <definedName name="P_Z_1_N_EXEMPLE_MT_PRESENTE_HT" localSheetId="6">#REF!</definedName>
    <definedName name="P_Z_1_N_EXEMPLE_MT_PRESENTE_HT">#REF!</definedName>
    <definedName name="P_Z_1_N_EXEMPLE_MT_PRESENTE_TVA" localSheetId="6">#REF!</definedName>
    <definedName name="P_Z_1_N_EXEMPLE_MT_PRESENTE_TVA">#REF!</definedName>
    <definedName name="P_Z_1_N_EXEMPLE_POSTE" localSheetId="6">#REF!</definedName>
    <definedName name="P_Z_1_N_EXEMPLE_POSTE">#REF!</definedName>
    <definedName name="P_Z_1_N_EXEMPLE_QUANTITE" localSheetId="6">#REF!</definedName>
    <definedName name="P_Z_1_N_EXEMPLE_QUANTITE">#REF!</definedName>
    <definedName name="P_Z_1_N_EXEMPLE_SOUS_OPERATION" localSheetId="6">#REF!</definedName>
    <definedName name="P_Z_1_N_EXEMPLE_SOUS_OPERATION">#REF!</definedName>
    <definedName name="P_Z_1_N_EXEMPLE_UNITE" localSheetId="6">#REF!</definedName>
    <definedName name="P_Z_1_N_EXEMPLE_UNITE">#REF!</definedName>
    <definedName name="P_Z_1_N_INTITULE_DEPENSES_DEVIS_DEFAUT" localSheetId="6">#REF!</definedName>
    <definedName name="P_Z_1_N_INTITULE_DEPENSES_DEVIS_DEFAUT">#REF!</definedName>
    <definedName name="P_Z_1_N_INTITULE_DEPENSES_DEVIS_STANDARD" localSheetId="6">#REF!</definedName>
    <definedName name="P_Z_1_N_INTITULE_DEPENSES_DEVIS_STANDARD">#REF!</definedName>
    <definedName name="P_Z_1_R_LIBELLES_DESCRIPTIONS" localSheetId="6">#REF!</definedName>
    <definedName name="P_Z_1_R_LIBELLES_DESCRIPTIONS">#REF!</definedName>
    <definedName name="P_Z_1_R_LIBELLES_DESCRIPTIONS_1" localSheetId="6">#REF!</definedName>
    <definedName name="P_Z_1_R_LIBELLES_DESCRIPTIONS_1">#REF!</definedName>
    <definedName name="P_Z_1_R_LIBELLES_DESCRIPTIONS_10" localSheetId="6">#REF!</definedName>
    <definedName name="P_Z_1_R_LIBELLES_DESCRIPTIONS_10">#REF!</definedName>
    <definedName name="P_Z_1_R_LIBELLES_DESCRIPTIONS_11" localSheetId="6">#REF!</definedName>
    <definedName name="P_Z_1_R_LIBELLES_DESCRIPTIONS_11">#REF!</definedName>
    <definedName name="P_Z_1_R_LIBELLES_DESCRIPTIONS_12" localSheetId="6">#REF!</definedName>
    <definedName name="P_Z_1_R_LIBELLES_DESCRIPTIONS_12">#REF!</definedName>
    <definedName name="P_Z_1_R_LIBELLES_DESCRIPTIONS_13" localSheetId="6">#REF!</definedName>
    <definedName name="P_Z_1_R_LIBELLES_DESCRIPTIONS_13">#REF!</definedName>
    <definedName name="P_Z_1_R_LIBELLES_DESCRIPTIONS_14" localSheetId="6">#REF!</definedName>
    <definedName name="P_Z_1_R_LIBELLES_DESCRIPTIONS_14">#REF!</definedName>
    <definedName name="P_Z_1_R_LIBELLES_DESCRIPTIONS_15" localSheetId="6">#REF!</definedName>
    <definedName name="P_Z_1_R_LIBELLES_DESCRIPTIONS_15">#REF!</definedName>
    <definedName name="P_Z_1_R_LIBELLES_DESCRIPTIONS_16" localSheetId="6">#REF!</definedName>
    <definedName name="P_Z_1_R_LIBELLES_DESCRIPTIONS_16">#REF!</definedName>
    <definedName name="P_Z_1_R_LIBELLES_DESCRIPTIONS_17" localSheetId="6">#REF!</definedName>
    <definedName name="P_Z_1_R_LIBELLES_DESCRIPTIONS_17">#REF!</definedName>
    <definedName name="P_Z_1_R_LIBELLES_DESCRIPTIONS_18" localSheetId="6">#REF!</definedName>
    <definedName name="P_Z_1_R_LIBELLES_DESCRIPTIONS_18">#REF!</definedName>
    <definedName name="P_Z_1_R_LIBELLES_DESCRIPTIONS_19" localSheetId="6">#REF!</definedName>
    <definedName name="P_Z_1_R_LIBELLES_DESCRIPTIONS_19">#REF!</definedName>
    <definedName name="P_Z_1_R_LIBELLES_DESCRIPTIONS_2" localSheetId="6">#REF!</definedName>
    <definedName name="P_Z_1_R_LIBELLES_DESCRIPTIONS_2">#REF!</definedName>
    <definedName name="P_Z_1_R_LIBELLES_DESCRIPTIONS_20" localSheetId="6">#REF!</definedName>
    <definedName name="P_Z_1_R_LIBELLES_DESCRIPTIONS_20">#REF!</definedName>
    <definedName name="P_Z_1_R_LIBELLES_DESCRIPTIONS_3" localSheetId="6">#REF!</definedName>
    <definedName name="P_Z_1_R_LIBELLES_DESCRIPTIONS_3">#REF!</definedName>
    <definedName name="P_Z_1_R_LIBELLES_DESCRIPTIONS_4" localSheetId="6">#REF!</definedName>
    <definedName name="P_Z_1_R_LIBELLES_DESCRIPTIONS_4">#REF!</definedName>
    <definedName name="P_Z_1_R_LIBELLES_DESCRIPTIONS_5" localSheetId="6">#REF!</definedName>
    <definedName name="P_Z_1_R_LIBELLES_DESCRIPTIONS_5">#REF!</definedName>
    <definedName name="P_Z_1_R_LIBELLES_DESCRIPTIONS_6" localSheetId="6">#REF!</definedName>
    <definedName name="P_Z_1_R_LIBELLES_DESCRIPTIONS_6">#REF!</definedName>
    <definedName name="P_Z_1_R_LIBELLES_DESCRIPTIONS_7" localSheetId="6">#REF!</definedName>
    <definedName name="P_Z_1_R_LIBELLES_DESCRIPTIONS_7">#REF!</definedName>
    <definedName name="P_Z_1_R_LIBELLES_DESCRIPTIONS_8" localSheetId="6">#REF!</definedName>
    <definedName name="P_Z_1_R_LIBELLES_DESCRIPTIONS_8">#REF!</definedName>
    <definedName name="P_Z_1_R_LIBELLES_DESCRIPTIONS_9" localSheetId="6">#REF!</definedName>
    <definedName name="P_Z_1_R_LIBELLES_DESCRIPTIONS_9">#REF!</definedName>
    <definedName name="P_Z_1_R_LIBELLES_POSTES" localSheetId="6">#REF!</definedName>
    <definedName name="P_Z_1_R_LIBELLES_POSTES">#REF!</definedName>
    <definedName name="P_Z_1_R_LIBELLES_POSTES_1" localSheetId="6">#REF!</definedName>
    <definedName name="P_Z_1_R_LIBELLES_POSTES_1">#REF!</definedName>
    <definedName name="P_Z_1_R_LIBELLES_POSTES_10" localSheetId="6">#REF!</definedName>
    <definedName name="P_Z_1_R_LIBELLES_POSTES_10">#REF!</definedName>
    <definedName name="P_Z_1_R_LIBELLES_POSTES_11" localSheetId="6">#REF!</definedName>
    <definedName name="P_Z_1_R_LIBELLES_POSTES_11">#REF!</definedName>
    <definedName name="P_Z_1_R_LIBELLES_POSTES_12" localSheetId="6">#REF!</definedName>
    <definedName name="P_Z_1_R_LIBELLES_POSTES_12">#REF!</definedName>
    <definedName name="P_Z_1_R_LIBELLES_POSTES_13" localSheetId="6">#REF!</definedName>
    <definedName name="P_Z_1_R_LIBELLES_POSTES_13">#REF!</definedName>
    <definedName name="P_Z_1_R_LIBELLES_POSTES_14" localSheetId="6">#REF!</definedName>
    <definedName name="P_Z_1_R_LIBELLES_POSTES_14">#REF!</definedName>
    <definedName name="P_Z_1_R_LIBELLES_POSTES_15" localSheetId="6">#REF!</definedName>
    <definedName name="P_Z_1_R_LIBELLES_POSTES_15">#REF!</definedName>
    <definedName name="P_Z_1_R_LIBELLES_POSTES_16" localSheetId="6">#REF!</definedName>
    <definedName name="P_Z_1_R_LIBELLES_POSTES_16">#REF!</definedName>
    <definedName name="P_Z_1_R_LIBELLES_POSTES_17" localSheetId="6">#REF!</definedName>
    <definedName name="P_Z_1_R_LIBELLES_POSTES_17">#REF!</definedName>
    <definedName name="P_Z_1_R_LIBELLES_POSTES_18" localSheetId="6">#REF!</definedName>
    <definedName name="P_Z_1_R_LIBELLES_POSTES_18">#REF!</definedName>
    <definedName name="P_Z_1_R_LIBELLES_POSTES_19" localSheetId="6">#REF!</definedName>
    <definedName name="P_Z_1_R_LIBELLES_POSTES_19">#REF!</definedName>
    <definedName name="P_Z_1_R_LIBELLES_POSTES_2" localSheetId="6">#REF!</definedName>
    <definedName name="P_Z_1_R_LIBELLES_POSTES_2">#REF!</definedName>
    <definedName name="P_Z_1_R_LIBELLES_POSTES_20" localSheetId="6">#REF!</definedName>
    <definedName name="P_Z_1_R_LIBELLES_POSTES_20">#REF!</definedName>
    <definedName name="P_Z_1_R_LIBELLES_POSTES_3" localSheetId="6">#REF!</definedName>
    <definedName name="P_Z_1_R_LIBELLES_POSTES_3">#REF!</definedName>
    <definedName name="P_Z_1_R_LIBELLES_POSTES_4" localSheetId="6">#REF!</definedName>
    <definedName name="P_Z_1_R_LIBELLES_POSTES_4">#REF!</definedName>
    <definedName name="P_Z_1_R_LIBELLES_POSTES_5" localSheetId="6">#REF!</definedName>
    <definedName name="P_Z_1_R_LIBELLES_POSTES_5">#REF!</definedName>
    <definedName name="P_Z_1_R_LIBELLES_POSTES_6" localSheetId="6">#REF!</definedName>
    <definedName name="P_Z_1_R_LIBELLES_POSTES_6">#REF!</definedName>
    <definedName name="P_Z_1_R_LIBELLES_POSTES_7" localSheetId="6">#REF!</definedName>
    <definedName name="P_Z_1_R_LIBELLES_POSTES_7">#REF!</definedName>
    <definedName name="P_Z_1_R_LIBELLES_POSTES_8" localSheetId="6">#REF!</definedName>
    <definedName name="P_Z_1_R_LIBELLES_POSTES_8">#REF!</definedName>
    <definedName name="P_Z_1_R_LIBELLES_POSTES_9" localSheetId="6">#REF!</definedName>
    <definedName name="P_Z_1_R_LIBELLES_POSTES_9">#REF!</definedName>
    <definedName name="P_Z_1_R_LIBELLES_SOUS_OPERATIONS" localSheetId="6">#REF!</definedName>
    <definedName name="P_Z_1_R_LIBELLES_SOUS_OPERATIONS">#REF!</definedName>
    <definedName name="P_Z_1_R_LIBELLES_SOUS_OPERATIONS_1" localSheetId="6">#REF!</definedName>
    <definedName name="P_Z_1_R_LIBELLES_SOUS_OPERATIONS_1">#REF!</definedName>
    <definedName name="P_Z_1_R_LIBELLES_SOUS_OPERATIONS_10" localSheetId="6">#REF!</definedName>
    <definedName name="P_Z_1_R_LIBELLES_SOUS_OPERATIONS_10">#REF!</definedName>
    <definedName name="P_Z_1_R_LIBELLES_SOUS_OPERATIONS_11" localSheetId="6">#REF!</definedName>
    <definedName name="P_Z_1_R_LIBELLES_SOUS_OPERATIONS_11">#REF!</definedName>
    <definedName name="P_Z_1_R_LIBELLES_SOUS_OPERATIONS_12" localSheetId="6">#REF!</definedName>
    <definedName name="P_Z_1_R_LIBELLES_SOUS_OPERATIONS_12">#REF!</definedName>
    <definedName name="P_Z_1_R_LIBELLES_SOUS_OPERATIONS_13" localSheetId="6">#REF!</definedName>
    <definedName name="P_Z_1_R_LIBELLES_SOUS_OPERATIONS_13">#REF!</definedName>
    <definedName name="P_Z_1_R_LIBELLES_SOUS_OPERATIONS_14" localSheetId="6">#REF!</definedName>
    <definedName name="P_Z_1_R_LIBELLES_SOUS_OPERATIONS_14">#REF!</definedName>
    <definedName name="P_Z_1_R_LIBELLES_SOUS_OPERATIONS_15" localSheetId="6">#REF!</definedName>
    <definedName name="P_Z_1_R_LIBELLES_SOUS_OPERATIONS_15">#REF!</definedName>
    <definedName name="P_Z_1_R_LIBELLES_SOUS_OPERATIONS_16" localSheetId="6">#REF!</definedName>
    <definedName name="P_Z_1_R_LIBELLES_SOUS_OPERATIONS_16">#REF!</definedName>
    <definedName name="P_Z_1_R_LIBELLES_SOUS_OPERATIONS_17" localSheetId="6">#REF!</definedName>
    <definedName name="P_Z_1_R_LIBELLES_SOUS_OPERATIONS_17">#REF!</definedName>
    <definedName name="P_Z_1_R_LIBELLES_SOUS_OPERATIONS_18" localSheetId="6">#REF!</definedName>
    <definedName name="P_Z_1_R_LIBELLES_SOUS_OPERATIONS_18">#REF!</definedName>
    <definedName name="P_Z_1_R_LIBELLES_SOUS_OPERATIONS_19" localSheetId="6">#REF!</definedName>
    <definedName name="P_Z_1_R_LIBELLES_SOUS_OPERATIONS_19">#REF!</definedName>
    <definedName name="P_Z_1_R_LIBELLES_SOUS_OPERATIONS_2" localSheetId="6">#REF!</definedName>
    <definedName name="P_Z_1_R_LIBELLES_SOUS_OPERATIONS_2">#REF!</definedName>
    <definedName name="P_Z_1_R_LIBELLES_SOUS_OPERATIONS_20" localSheetId="6">#REF!</definedName>
    <definedName name="P_Z_1_R_LIBELLES_SOUS_OPERATIONS_20">#REF!</definedName>
    <definedName name="P_Z_1_R_LIBELLES_SOUS_OPERATIONS_3" localSheetId="6">#REF!</definedName>
    <definedName name="P_Z_1_R_LIBELLES_SOUS_OPERATIONS_3">#REF!</definedName>
    <definedName name="P_Z_1_R_LIBELLES_SOUS_OPERATIONS_4" localSheetId="6">#REF!</definedName>
    <definedName name="P_Z_1_R_LIBELLES_SOUS_OPERATIONS_4">#REF!</definedName>
    <definedName name="P_Z_1_R_LIBELLES_SOUS_OPERATIONS_5" localSheetId="6">#REF!</definedName>
    <definedName name="P_Z_1_R_LIBELLES_SOUS_OPERATIONS_5">#REF!</definedName>
    <definedName name="P_Z_1_R_LIBELLES_SOUS_OPERATIONS_6" localSheetId="6">#REF!</definedName>
    <definedName name="P_Z_1_R_LIBELLES_SOUS_OPERATIONS_6">#REF!</definedName>
    <definedName name="P_Z_1_R_LIBELLES_SOUS_OPERATIONS_7" localSheetId="6">#REF!</definedName>
    <definedName name="P_Z_1_R_LIBELLES_SOUS_OPERATIONS_7">#REF!</definedName>
    <definedName name="P_Z_1_R_LIBELLES_SOUS_OPERATIONS_8" localSheetId="6">#REF!</definedName>
    <definedName name="P_Z_1_R_LIBELLES_SOUS_OPERATIONS_8">#REF!</definedName>
    <definedName name="P_Z_1_R_LIBELLES_SOUS_OPERATIONS_9" localSheetId="6">#REF!</definedName>
    <definedName name="P_Z_1_R_LIBELLES_SOUS_OPERATIONS_9">#REF!</definedName>
    <definedName name="P_Z_1_R_LIBELLES_UNITES" localSheetId="6">#REF!</definedName>
    <definedName name="P_Z_1_R_LIBELLES_UNITES">#REF!</definedName>
    <definedName name="P_Z_1_R_LIBELLES_UNITES_1" localSheetId="6">#REF!</definedName>
    <definedName name="P_Z_1_R_LIBELLES_UNITES_1">#REF!</definedName>
    <definedName name="P_Z_1_R_LIBELLES_UNITES_10" localSheetId="6">#REF!</definedName>
    <definedName name="P_Z_1_R_LIBELLES_UNITES_10">#REF!</definedName>
    <definedName name="P_Z_1_R_LIBELLES_UNITES_11" localSheetId="6">#REF!</definedName>
    <definedName name="P_Z_1_R_LIBELLES_UNITES_11">#REF!</definedName>
    <definedName name="P_Z_1_R_LIBELLES_UNITES_12" localSheetId="6">#REF!</definedName>
    <definedName name="P_Z_1_R_LIBELLES_UNITES_12">#REF!</definedName>
    <definedName name="P_Z_1_R_LIBELLES_UNITES_13" localSheetId="6">#REF!</definedName>
    <definedName name="P_Z_1_R_LIBELLES_UNITES_13">#REF!</definedName>
    <definedName name="P_Z_1_R_LIBELLES_UNITES_14" localSheetId="6">#REF!</definedName>
    <definedName name="P_Z_1_R_LIBELLES_UNITES_14">#REF!</definedName>
    <definedName name="P_Z_1_R_LIBELLES_UNITES_15" localSheetId="6">#REF!</definedName>
    <definedName name="P_Z_1_R_LIBELLES_UNITES_15">#REF!</definedName>
    <definedName name="P_Z_1_R_LIBELLES_UNITES_16" localSheetId="6">#REF!</definedName>
    <definedName name="P_Z_1_R_LIBELLES_UNITES_16">#REF!</definedName>
    <definedName name="P_Z_1_R_LIBELLES_UNITES_17" localSheetId="6">#REF!</definedName>
    <definedName name="P_Z_1_R_LIBELLES_UNITES_17">#REF!</definedName>
    <definedName name="P_Z_1_R_LIBELLES_UNITES_18" localSheetId="6">#REF!</definedName>
    <definedName name="P_Z_1_R_LIBELLES_UNITES_18">#REF!</definedName>
    <definedName name="P_Z_1_R_LIBELLES_UNITES_19" localSheetId="6">#REF!</definedName>
    <definedName name="P_Z_1_R_LIBELLES_UNITES_19">#REF!</definedName>
    <definedName name="P_Z_1_R_LIBELLES_UNITES_2" localSheetId="6">#REF!</definedName>
    <definedName name="P_Z_1_R_LIBELLES_UNITES_2">#REF!</definedName>
    <definedName name="P_Z_1_R_LIBELLES_UNITES_20" localSheetId="6">#REF!</definedName>
    <definedName name="P_Z_1_R_LIBELLES_UNITES_20">#REF!</definedName>
    <definedName name="P_Z_1_R_LIBELLES_UNITES_3" localSheetId="6">#REF!</definedName>
    <definedName name="P_Z_1_R_LIBELLES_UNITES_3">#REF!</definedName>
    <definedName name="P_Z_1_R_LIBELLES_UNITES_4" localSheetId="6">#REF!</definedName>
    <definedName name="P_Z_1_R_LIBELLES_UNITES_4">#REF!</definedName>
    <definedName name="P_Z_1_R_LIBELLES_UNITES_5" localSheetId="6">#REF!</definedName>
    <definedName name="P_Z_1_R_LIBELLES_UNITES_5">#REF!</definedName>
    <definedName name="P_Z_1_R_LIBELLES_UNITES_6" localSheetId="6">#REF!</definedName>
    <definedName name="P_Z_1_R_LIBELLES_UNITES_6">#REF!</definedName>
    <definedName name="P_Z_1_R_LIBELLES_UNITES_7" localSheetId="6">#REF!</definedName>
    <definedName name="P_Z_1_R_LIBELLES_UNITES_7">#REF!</definedName>
    <definedName name="P_Z_1_R_LIBELLES_UNITES_8" localSheetId="6">#REF!</definedName>
    <definedName name="P_Z_1_R_LIBELLES_UNITES_8">#REF!</definedName>
    <definedName name="P_Z_1_R_LIBELLES_UNITES_9" localSheetId="6">#REF!</definedName>
    <definedName name="P_Z_1_R_LIBELLES_UNITES_9">#REF!</definedName>
    <definedName name="P_Z_4_B_COLONNE_COMMENTAIRE" localSheetId="6">#REF!</definedName>
    <definedName name="P_Z_4_B_COLONNE_COMMENTAIRE">#REF!</definedName>
    <definedName name="P_Z_4_B_COLONNE_COMMENTAIRE_ACTIVE" localSheetId="6">#REF!</definedName>
    <definedName name="P_Z_4_B_COLONNE_COMMENTAIRE_ACTIVE">#REF!</definedName>
    <definedName name="P_Z_4_B_COLONNE_COMMENTAIRE_INDICATION" localSheetId="6">#REF!</definedName>
    <definedName name="P_Z_4_B_COLONNE_COMMENTAIRE_INDICATION">#REF!</definedName>
    <definedName name="P_Z_4_B_COLONNE_COMMENTAIRE_OBLIGATOIRE" localSheetId="6">#REF!</definedName>
    <definedName name="P_Z_4_B_COLONNE_COMMENTAIRE_OBLIGATOIRE">#REF!</definedName>
    <definedName name="P_Z_4_B_COLONNE_COMMENTAIRE_SI_LIBELLE_STANDARD" localSheetId="6">#REF!</definedName>
    <definedName name="P_Z_4_B_COLONNE_COMMENTAIRE_SI_LIBELLE_STANDARD">#REF!</definedName>
    <definedName name="P_Z_4_B_COLONNE_COUT" localSheetId="6">#REF!</definedName>
    <definedName name="P_Z_4_B_COLONNE_COUT">#REF!</definedName>
    <definedName name="P_Z_4_B_COLONNE_COUT_ELIGIBLE_LIBELLE_STANDARD" localSheetId="6">#REF!</definedName>
    <definedName name="P_Z_4_B_COLONNE_COUT_ELIGIBLE_LIBELLE_STANDARD">#REF!</definedName>
    <definedName name="P_Z_4_B_COLONNE_COUT_INDICATION" localSheetId="6">#REF!</definedName>
    <definedName name="P_Z_4_B_COLONNE_COUT_INDICATION">#REF!</definedName>
    <definedName name="P_Z_4_B_COLONNE_COUT_RAISONNABLE_LIBELLE_STANDARD" localSheetId="6">#REF!</definedName>
    <definedName name="P_Z_4_B_COLONNE_COUT_RAISONNABLE_LIBELLE_STANDARD">#REF!</definedName>
    <definedName name="P_Z_4_B_COLONNE_DESCRIPTION" localSheetId="6">#REF!</definedName>
    <definedName name="P_Z_4_B_COLONNE_DESCRIPTION">#REF!</definedName>
    <definedName name="P_Z_4_B_COLONNE_DESCRIPTION_INDICATION" localSheetId="6">#REF!</definedName>
    <definedName name="P_Z_4_B_COLONNE_DESCRIPTION_INDICATION">#REF!</definedName>
    <definedName name="P_Z_4_B_COLONNE_INTERVENANT" localSheetId="6">#REF!</definedName>
    <definedName name="P_Z_4_B_COLONNE_INTERVENANT">#REF!</definedName>
    <definedName name="P_Z_4_B_COLONNE_INTERVENANT_INDICATION" localSheetId="6">#REF!</definedName>
    <definedName name="P_Z_4_B_COLONNE_INTERVENANT_INDICATION">#REF!</definedName>
    <definedName name="P_Z_4_B_COLONNE_JUSTIFICATIF" localSheetId="6">#REF!</definedName>
    <definedName name="P_Z_4_B_COLONNE_JUSTIFICATIF">#REF!</definedName>
    <definedName name="P_Z_4_B_COLONNE_JUSTIFICATIF_INDICATION" localSheetId="6">#REF!</definedName>
    <definedName name="P_Z_4_B_COLONNE_JUSTIFICATIF_INDICATION">#REF!</definedName>
    <definedName name="P_Z_4_B_COLONNE_MOTIFS_INELIGIBILITE_LIBELLE_STANDARD" localSheetId="6">#REF!</definedName>
    <definedName name="P_Z_4_B_COLONNE_MOTIFS_INELIGIBILITE_LIBELLE_STANDARD">#REF!</definedName>
    <definedName name="P_Z_4_B_COLONNE_MT_ELIGIBLE_LIBELLE_STANDARD" localSheetId="6">#REF!</definedName>
    <definedName name="P_Z_4_B_COLONNE_MT_ELIGIBLE_LIBELLE_STANDARD">#REF!</definedName>
    <definedName name="P_Z_4_B_COLONNE_MT_MAX_ACTIVE" localSheetId="6">#REF!</definedName>
    <definedName name="P_Z_4_B_COLONNE_MT_MAX_ACTIVE">#REF!</definedName>
    <definedName name="P_Z_4_B_COLONNE_MT_MAX_LIBELLE_STANDARD" localSheetId="6">#REF!</definedName>
    <definedName name="P_Z_4_B_COLONNE_MT_MAX_LIBELLE_STANDARD">#REF!</definedName>
    <definedName name="P_Z_4_B_COLONNE_MT_PRESENTE" localSheetId="6">#REF!</definedName>
    <definedName name="P_Z_4_B_COLONNE_MT_PRESENTE">#REF!</definedName>
    <definedName name="P_Z_4_B_COLONNE_MT_PRESENTE_INDICATION" localSheetId="6">#REF!</definedName>
    <definedName name="P_Z_4_B_COLONNE_MT_PRESENTE_INDICATION">#REF!</definedName>
    <definedName name="P_Z_4_B_COLONNE_MT_RAISONNABLE_LIBELLE_STANDARD" localSheetId="6">#REF!</definedName>
    <definedName name="P_Z_4_B_COLONNE_MT_RAISONNABLE_LIBELLE_STANDARD">#REF!</definedName>
    <definedName name="P_Z_4_B_COLONNE_POSTE" localSheetId="6">#REF!</definedName>
    <definedName name="P_Z_4_B_COLONNE_POSTE">#REF!</definedName>
    <definedName name="P_Z_4_B_COLONNE_POSTE_INDICATION" localSheetId="6">#REF!</definedName>
    <definedName name="P_Z_4_B_COLONNE_POSTE_INDICATION">#REF!</definedName>
    <definedName name="P_Z_4_B_COLONNE_QUALIFICATION" localSheetId="6">#REF!</definedName>
    <definedName name="P_Z_4_B_COLONNE_QUALIFICATION">#REF!</definedName>
    <definedName name="P_Z_4_B_COLONNE_QUALIFICATION_ACTIVE" localSheetId="6">#REF!</definedName>
    <definedName name="P_Z_4_B_COLONNE_QUALIFICATION_ACTIVE">#REF!</definedName>
    <definedName name="P_Z_4_B_COLONNE_QUALIFICATION_INDICATION" localSheetId="6">#REF!</definedName>
    <definedName name="P_Z_4_B_COLONNE_QUALIFICATION_INDICATION">#REF!</definedName>
    <definedName name="P_Z_4_B_COLONNE_QUALIFICATION_OBLIGATOIRE" localSheetId="6">#REF!</definedName>
    <definedName name="P_Z_4_B_COLONNE_QUALIFICATION_OBLIGATOIRE">#REF!</definedName>
    <definedName name="P_Z_4_B_COLONNE_SOUS_OPERATION" localSheetId="6">#REF!</definedName>
    <definedName name="P_Z_4_B_COLONNE_SOUS_OPERATION">#REF!</definedName>
    <definedName name="P_Z_4_B_COLONNE_SOUS_OPERATION_INDICATION" localSheetId="6">#REF!</definedName>
    <definedName name="P_Z_4_B_COLONNE_SOUS_OPERATION_INDICATION">#REF!</definedName>
    <definedName name="P_Z_4_B_COLONNE_TEMPS_OPERATION" localSheetId="6">#REF!</definedName>
    <definedName name="P_Z_4_B_COLONNE_TEMPS_OPERATION">#REF!</definedName>
    <definedName name="P_Z_4_B_COLONNE_TEMPS_OPERATION_ELIGIBLE_LIBELLE_STANDARD" localSheetId="6">#REF!</definedName>
    <definedName name="P_Z_4_B_COLONNE_TEMPS_OPERATION_ELIGIBLE_LIBELLE_STANDARD">#REF!</definedName>
    <definedName name="P_Z_4_B_COLONNE_TEMPS_OPERATION_INDICATION" localSheetId="6">#REF!</definedName>
    <definedName name="P_Z_4_B_COLONNE_TEMPS_OPERATION_INDICATION">#REF!</definedName>
    <definedName name="P_Z_4_B_COLONNE_TEMPS_OPERATION_RAISONNABLE_LIBELLE_STANDARD" localSheetId="6">#REF!</definedName>
    <definedName name="P_Z_4_B_COLONNE_TEMPS_OPERATION_RAISONNABLE_LIBELLE_STANDARD">#REF!</definedName>
    <definedName name="P_Z_4_B_COLONNE_TEMPS_PERIODE" localSheetId="6">#REF!</definedName>
    <definedName name="P_Z_4_B_COLONNE_TEMPS_PERIODE">#REF!</definedName>
    <definedName name="P_Z_4_B_COLONNE_TEMPS_PERIODE_ELIGIBLE_LIBELLE_STANDARD" localSheetId="6">#REF!</definedName>
    <definedName name="P_Z_4_B_COLONNE_TEMPS_PERIODE_ELIGIBLE_LIBELLE_STANDARD">#REF!</definedName>
    <definedName name="P_Z_4_B_COLONNE_TEMPS_PERIODE_INDICATION" localSheetId="6">#REF!</definedName>
    <definedName name="P_Z_4_B_COLONNE_TEMPS_PERIODE_INDICATION">#REF!</definedName>
    <definedName name="P_Z_4_B_COLONNE_TEMPS_PERIODE_RAISONNABLE_LIBELLE_STANDARD" localSheetId="6">#REF!</definedName>
    <definedName name="P_Z_4_B_COLONNE_TEMPS_PERIODE_RAISONNABLE_LIBELLE_STANDARD">#REF!</definedName>
    <definedName name="P_Z_4_B_COLONNE_UNITE" localSheetId="6">#REF!</definedName>
    <definedName name="P_Z_4_B_COLONNE_UNITE">#REF!</definedName>
    <definedName name="P_Z_4_B_COLONNE_UNITE_ELIGIBLE_LIBELLE_STANDARD" localSheetId="6">#REF!</definedName>
    <definedName name="P_Z_4_B_COLONNE_UNITE_ELIGIBLE_LIBELLE_STANDARD">#REF!</definedName>
    <definedName name="P_Z_4_B_COLONNE_UNITE_INDICATION" localSheetId="6">#REF!</definedName>
    <definedName name="P_Z_4_B_COLONNE_UNITE_INDICATION">#REF!</definedName>
    <definedName name="P_Z_4_B_EXEMPLE_UTILISATION" localSheetId="6">#REF!</definedName>
    <definedName name="P_Z_4_B_EXEMPLE_UTILISATION">#REF!</definedName>
    <definedName name="P_Z_4_B_INTITULE_DEPENSES_REMUNERATION_STANDARD" localSheetId="6">#REF!</definedName>
    <definedName name="P_Z_4_B_INTITULE_DEPENSES_REMUNERATION_STANDARD">#REF!</definedName>
    <definedName name="P_Z_4_B_UFD" localSheetId="6">#REF!</definedName>
    <definedName name="P_Z_4_B_UFD">#REF!</definedName>
    <definedName name="P_Z_4_B_ULD" localSheetId="6">#REF!</definedName>
    <definedName name="P_Z_4_B_ULD">#REF!</definedName>
    <definedName name="P_Z_4_B_UTILISATION_FILTRE_POSTES" localSheetId="6">#REF!</definedName>
    <definedName name="P_Z_4_B_UTILISATION_FILTRE_POSTES">#REF!</definedName>
    <definedName name="P_Z_4_B_UTILISATION_FILTRE_SOUS_OPERATIONS" localSheetId="6">#REF!</definedName>
    <definedName name="P_Z_4_B_UTILISATION_FILTRE_SOUS_OPERATIONS">#REF!</definedName>
    <definedName name="P_Z_4_B_UTILISATION_FILTRE_UNITES" localSheetId="6">#REF!</definedName>
    <definedName name="P_Z_4_B_UTILISATION_FILTRE_UNITES">#REF!</definedName>
    <definedName name="P_Z_4_N_COLONNE_COMMENTAIRE_INDICATION_SPECIFIQUE" localSheetId="6">#REF!</definedName>
    <definedName name="P_Z_4_N_COLONNE_COMMENTAIRE_INDICATION_SPECIFIQUE">#REF!</definedName>
    <definedName name="P_Z_4_N_COLONNE_COMMENTAIRE_INDICATION_STANDARD" localSheetId="6">#REF!</definedName>
    <definedName name="P_Z_4_N_COLONNE_COMMENTAIRE_INDICATION_STANDARD">#REF!</definedName>
    <definedName name="P_Z_4_N_COLONNE_COMMENTAIRE_SI_LIBELLE_DEFAUT" localSheetId="6">#REF!</definedName>
    <definedName name="P_Z_4_N_COLONNE_COMMENTAIRE_SI_LIBELLE_DEFAUT">#REF!</definedName>
    <definedName name="P_Z_4_N_COLONNE_COMMENTAIRE_SI_LIBELLE_SPECIFIQUE" localSheetId="6">#REF!</definedName>
    <definedName name="P_Z_4_N_COLONNE_COMMENTAIRE_SI_LIBELLE_SPECIFIQUE">#REF!</definedName>
    <definedName name="P_Z_4_N_COLONNE_COMMENTAIRE_SPECIFIQUE" localSheetId="6">#REF!</definedName>
    <definedName name="P_Z_4_N_COLONNE_COMMENTAIRE_SPECIFIQUE">#REF!</definedName>
    <definedName name="P_Z_4_N_COLONNE_COMMENTAIRE_STANDARD" localSheetId="6">#REF!</definedName>
    <definedName name="P_Z_4_N_COLONNE_COMMENTAIRE_STANDARD">#REF!</definedName>
    <definedName name="P_Z_4_N_COLONNE_COUT_ELIGIBLE_LIBELLE_DEFAUT" localSheetId="6">#REF!</definedName>
    <definedName name="P_Z_4_N_COLONNE_COUT_ELIGIBLE_LIBELLE_DEFAUT">#REF!</definedName>
    <definedName name="P_Z_4_N_COLONNE_COUT_ELIGIBLE_LIBELLE_SPECIFIQUE" localSheetId="6">#REF!</definedName>
    <definedName name="P_Z_4_N_COLONNE_COUT_ELIGIBLE_LIBELLE_SPECIFIQUE">#REF!</definedName>
    <definedName name="P_Z_4_N_COLONNE_COUT_INDICATION_SPECIFIQUE" localSheetId="6">#REF!</definedName>
    <definedName name="P_Z_4_N_COLONNE_COUT_INDICATION_SPECIFIQUE">#REF!</definedName>
    <definedName name="P_Z_4_N_COLONNE_COUT_INDICATION_STANDARD" localSheetId="6">#REF!</definedName>
    <definedName name="P_Z_4_N_COLONNE_COUT_INDICATION_STANDARD">#REF!</definedName>
    <definedName name="P_Z_4_N_COLONNE_COUT_RAISONNABLE_LIBELLE_DEFAUT" localSheetId="6">#REF!</definedName>
    <definedName name="P_Z_4_N_COLONNE_COUT_RAISONNABLE_LIBELLE_DEFAUT">#REF!</definedName>
    <definedName name="P_Z_4_N_COLONNE_COUT_RAISONNABLE_LIBELLE_SPECIFIQUE" localSheetId="6">#REF!</definedName>
    <definedName name="P_Z_4_N_COLONNE_COUT_RAISONNABLE_LIBELLE_SPECIFIQUE">#REF!</definedName>
    <definedName name="P_Z_4_N_COLONNE_COUT_SPECIFIQUE" localSheetId="6">#REF!</definedName>
    <definedName name="P_Z_4_N_COLONNE_COUT_SPECIFIQUE">#REF!</definedName>
    <definedName name="P_Z_4_N_COLONNE_COUT_STANDARD" localSheetId="6">#REF!</definedName>
    <definedName name="P_Z_4_N_COLONNE_COUT_STANDARD">#REF!</definedName>
    <definedName name="P_Z_4_N_COLONNE_DESCRIPTION_INDICATION_SPECIFIQUE" localSheetId="6">#REF!</definedName>
    <definedName name="P_Z_4_N_COLONNE_DESCRIPTION_INDICATION_SPECIFIQUE">#REF!</definedName>
    <definedName name="P_Z_4_N_COLONNE_DESCRIPTION_INDICATION_STANDARD" localSheetId="6">#REF!</definedName>
    <definedName name="P_Z_4_N_COLONNE_DESCRIPTION_INDICATION_STANDARD">#REF!</definedName>
    <definedName name="P_Z_4_N_COLONNE_DESCRIPTION_SPECIFIQUE" localSheetId="6">#REF!</definedName>
    <definedName name="P_Z_4_N_COLONNE_DESCRIPTION_SPECIFIQUE">#REF!</definedName>
    <definedName name="P_Z_4_N_COLONNE_DESCRIPTION_STANDARD" localSheetId="6">#REF!</definedName>
    <definedName name="P_Z_4_N_COLONNE_DESCRIPTION_STANDARD">#REF!</definedName>
    <definedName name="P_Z_4_N_COLONNE_INTERVENANT_INDICATION_SPECIFIQUE" localSheetId="6">#REF!</definedName>
    <definedName name="P_Z_4_N_COLONNE_INTERVENANT_INDICATION_SPECIFIQUE">#REF!</definedName>
    <definedName name="P_Z_4_N_COLONNE_INTERVENANT_INDICATION_STANDARD" localSheetId="6">#REF!</definedName>
    <definedName name="P_Z_4_N_COLONNE_INTERVENANT_INDICATION_STANDARD">#REF!</definedName>
    <definedName name="P_Z_4_N_COLONNE_INTERVENANT_SPECIFIQUE" localSheetId="6">#REF!</definedName>
    <definedName name="P_Z_4_N_COLONNE_INTERVENANT_SPECIFIQUE">#REF!</definedName>
    <definedName name="P_Z_4_N_COLONNE_INTERVENANT_STANDARD" localSheetId="6">#REF!</definedName>
    <definedName name="P_Z_4_N_COLONNE_INTERVENANT_STANDARD">#REF!</definedName>
    <definedName name="P_Z_4_N_COLONNE_JUSTIFICATIF_INDICATION_SPECIFIQUE" localSheetId="6">#REF!</definedName>
    <definedName name="P_Z_4_N_COLONNE_JUSTIFICATIF_INDICATION_SPECIFIQUE">#REF!</definedName>
    <definedName name="P_Z_4_N_COLONNE_JUSTIFICATIF_INDICATION_STANDARD" localSheetId="6">#REF!</definedName>
    <definedName name="P_Z_4_N_COLONNE_JUSTIFICATIF_INDICATION_STANDARD">#REF!</definedName>
    <definedName name="P_Z_4_N_COLONNE_JUSTIFICATIF_SPECIFIQUE" localSheetId="6">#REF!</definedName>
    <definedName name="P_Z_4_N_COLONNE_JUSTIFICATIF_SPECIFIQUE">#REF!</definedName>
    <definedName name="P_Z_4_N_COLONNE_JUSTIFICATIF_STANDARD" localSheetId="6">#REF!</definedName>
    <definedName name="P_Z_4_N_COLONNE_JUSTIFICATIF_STANDARD">#REF!</definedName>
    <definedName name="P_Z_4_N_COLONNE_MOTIFS_INELIGIBILITE_LIBELLE_DEFAUT" localSheetId="6">#REF!</definedName>
    <definedName name="P_Z_4_N_COLONNE_MOTIFS_INELIGIBILITE_LIBELLE_DEFAUT">#REF!</definedName>
    <definedName name="P_Z_4_N_COLONNE_MOTIFS_INELIGIBILITE_LIBELLE_SPECIFIQUE" localSheetId="6">#REF!</definedName>
    <definedName name="P_Z_4_N_COLONNE_MOTIFS_INELIGIBILITE_LIBELLE_SPECIFIQUE">#REF!</definedName>
    <definedName name="P_Z_4_N_COLONNE_MT_ELIGIBLE_LIBELLE_DEFAUT" localSheetId="6">#REF!</definedName>
    <definedName name="P_Z_4_N_COLONNE_MT_ELIGIBLE_LIBELLE_DEFAUT">#REF!</definedName>
    <definedName name="P_Z_4_N_COLONNE_MT_ELIGIBLE_LIBELLE_SPECIFIQUE" localSheetId="6">#REF!</definedName>
    <definedName name="P_Z_4_N_COLONNE_MT_ELIGIBLE_LIBELLE_SPECIFIQUE">#REF!</definedName>
    <definedName name="P_Z_4_N_COLONNE_MT_MAX_LIBELLE_DEFAUT" localSheetId="6">#REF!</definedName>
    <definedName name="P_Z_4_N_COLONNE_MT_MAX_LIBELLE_DEFAUT">#REF!</definedName>
    <definedName name="P_Z_4_N_COLONNE_MT_MAX_LIBELLE_SPECIFIQUE" localSheetId="6">#REF!</definedName>
    <definedName name="P_Z_4_N_COLONNE_MT_MAX_LIBELLE_SPECIFIQUE">#REF!</definedName>
    <definedName name="P_Z_4_N_COLONNE_MT_PRESENTE_INDICATION_SPECIFIQUE" localSheetId="6">#REF!</definedName>
    <definedName name="P_Z_4_N_COLONNE_MT_PRESENTE_INDICATION_SPECIFIQUE">#REF!</definedName>
    <definedName name="P_Z_4_N_COLONNE_MT_PRESENTE_INDICATION_STANDARD" localSheetId="6">#REF!</definedName>
    <definedName name="P_Z_4_N_COLONNE_MT_PRESENTE_INDICATION_STANDARD">#REF!</definedName>
    <definedName name="P_Z_4_N_COLONNE_MT_PRESENTE_SPECIFIQUE" localSheetId="6">#REF!</definedName>
    <definedName name="P_Z_4_N_COLONNE_MT_PRESENTE_SPECIFIQUE">#REF!</definedName>
    <definedName name="P_Z_4_N_COLONNE_MT_PRESENTE_STANDARD" localSheetId="6">#REF!</definedName>
    <definedName name="P_Z_4_N_COLONNE_MT_PRESENTE_STANDARD">#REF!</definedName>
    <definedName name="P_Z_4_N_COLONNE_MT_RAISONNABLE_LIBELLE_DEFAUT" localSheetId="6">#REF!</definedName>
    <definedName name="P_Z_4_N_COLONNE_MT_RAISONNABLE_LIBELLE_DEFAUT">#REF!</definedName>
    <definedName name="P_Z_4_N_COLONNE_MT_RAISONNABLE_LIBELLE_SPECIFIQUE" localSheetId="6">#REF!</definedName>
    <definedName name="P_Z_4_N_COLONNE_MT_RAISONNABLE_LIBELLE_SPECIFIQUE">#REF!</definedName>
    <definedName name="P_Z_4_N_COLONNE_POSTE_INDICATION_SPECIFIQUE" localSheetId="6">#REF!</definedName>
    <definedName name="P_Z_4_N_COLONNE_POSTE_INDICATION_SPECIFIQUE">#REF!</definedName>
    <definedName name="P_Z_4_N_COLONNE_POSTE_INDICATION_STANDARD" localSheetId="6">#REF!</definedName>
    <definedName name="P_Z_4_N_COLONNE_POSTE_INDICATION_STANDARD">#REF!</definedName>
    <definedName name="P_Z_4_N_COLONNE_POSTE_SPECIFIQUE" localSheetId="6">#REF!</definedName>
    <definedName name="P_Z_4_N_COLONNE_POSTE_SPECIFIQUE">#REF!</definedName>
    <definedName name="P_Z_4_N_COLONNE_POSTE_STANDARD" localSheetId="6">#REF!</definedName>
    <definedName name="P_Z_4_N_COLONNE_POSTE_STANDARD">#REF!</definedName>
    <definedName name="P_Z_4_N_COLONNE_QUALIFICATION_INDICATION_SPECIFIQUE" localSheetId="6">#REF!</definedName>
    <definedName name="P_Z_4_N_COLONNE_QUALIFICATION_INDICATION_SPECIFIQUE">#REF!</definedName>
    <definedName name="P_Z_4_N_COLONNE_QUALIFICATION_INDICATION_STANDARD" localSheetId="6">#REF!</definedName>
    <definedName name="P_Z_4_N_COLONNE_QUALIFICATION_INDICATION_STANDARD">#REF!</definedName>
    <definedName name="P_Z_4_N_COLONNE_QUALIFICATION_SPECIFIQUE" localSheetId="6">#REF!</definedName>
    <definedName name="P_Z_4_N_COLONNE_QUALIFICATION_SPECIFIQUE">#REF!</definedName>
    <definedName name="P_Z_4_N_COLONNE_QUALIFICATION_STANDARD" localSheetId="6">#REF!</definedName>
    <definedName name="P_Z_4_N_COLONNE_QUALIFICATION_STANDARD">#REF!</definedName>
    <definedName name="P_Z_4_N_COLONNE_SOUS_OPERATION_INDICATION_SPECIFIQUE" localSheetId="6">#REF!</definedName>
    <definedName name="P_Z_4_N_COLONNE_SOUS_OPERATION_INDICATION_SPECIFIQUE">#REF!</definedName>
    <definedName name="P_Z_4_N_COLONNE_SOUS_OPERATION_INDICATION_STANDARD" localSheetId="6">#REF!</definedName>
    <definedName name="P_Z_4_N_COLONNE_SOUS_OPERATION_INDICATION_STANDARD">#REF!</definedName>
    <definedName name="P_Z_4_N_COLONNE_SOUS_OPERATION_SPECIFIQUE" localSheetId="6">#REF!</definedName>
    <definedName name="P_Z_4_N_COLONNE_SOUS_OPERATION_SPECIFIQUE">#REF!</definedName>
    <definedName name="P_Z_4_N_COLONNE_SOUS_OPERATION_STANDARD" localSheetId="6">#REF!</definedName>
    <definedName name="P_Z_4_N_COLONNE_SOUS_OPERATION_STANDARD">#REF!</definedName>
    <definedName name="P_Z_4_N_COLONNE_TEMPS_OPERATION_ELIGIBLE_LIBELLE_DEFAUT" localSheetId="6">#REF!</definedName>
    <definedName name="P_Z_4_N_COLONNE_TEMPS_OPERATION_ELIGIBLE_LIBELLE_DEFAUT">#REF!</definedName>
    <definedName name="P_Z_4_N_COLONNE_TEMPS_OPERATION_ELIGIBLE_LIBELLE_SPECIFIQUE" localSheetId="6">#REF!</definedName>
    <definedName name="P_Z_4_N_COLONNE_TEMPS_OPERATION_ELIGIBLE_LIBELLE_SPECIFIQUE">#REF!</definedName>
    <definedName name="P_Z_4_N_COLONNE_TEMPS_OPERATION_INDICATION_SPECIFIQUE" localSheetId="6">#REF!</definedName>
    <definedName name="P_Z_4_N_COLONNE_TEMPS_OPERATION_INDICATION_SPECIFIQUE">#REF!</definedName>
    <definedName name="P_Z_4_N_COLONNE_TEMPS_OPERATION_INDICATION_STANDARD" localSheetId="6">#REF!</definedName>
    <definedName name="P_Z_4_N_COLONNE_TEMPS_OPERATION_INDICATION_STANDARD">#REF!</definedName>
    <definedName name="P_Z_4_N_COLONNE_TEMPS_OPERATION_RAISONNABLE_LIBELLE_DEFAUT" localSheetId="6">#REF!</definedName>
    <definedName name="P_Z_4_N_COLONNE_TEMPS_OPERATION_RAISONNABLE_LIBELLE_DEFAUT">#REF!</definedName>
    <definedName name="P_Z_4_N_COLONNE_TEMPS_OPERATION_RAISONNABLE_LIBELLE_SPECIFIQUE" localSheetId="6">#REF!</definedName>
    <definedName name="P_Z_4_N_COLONNE_TEMPS_OPERATION_RAISONNABLE_LIBELLE_SPECIFIQUE">#REF!</definedName>
    <definedName name="P_Z_4_N_COLONNE_TEMPS_OPERATION_SPECIFIQUE" localSheetId="6">#REF!</definedName>
    <definedName name="P_Z_4_N_COLONNE_TEMPS_OPERATION_SPECIFIQUE">#REF!</definedName>
    <definedName name="P_Z_4_N_COLONNE_TEMPS_OPERATION_STANDARD" localSheetId="6">#REF!</definedName>
    <definedName name="P_Z_4_N_COLONNE_TEMPS_OPERATION_STANDARD">#REF!</definedName>
    <definedName name="P_Z_4_N_COLONNE_TEMPS_PERIODE_ELIGIBLE_LIBELLE_DEFAUT" localSheetId="6">#REF!</definedName>
    <definedName name="P_Z_4_N_COLONNE_TEMPS_PERIODE_ELIGIBLE_LIBELLE_DEFAUT">#REF!</definedName>
    <definedName name="P_Z_4_N_COLONNE_TEMPS_PERIODE_ELIGIBLE_LIBELLE_SPECIFIQUE" localSheetId="6">#REF!</definedName>
    <definedName name="P_Z_4_N_COLONNE_TEMPS_PERIODE_ELIGIBLE_LIBELLE_SPECIFIQUE">#REF!</definedName>
    <definedName name="P_Z_4_N_COLONNE_TEMPS_PERIODE_INDICATION_SPECIFIQUE" localSheetId="6">#REF!</definedName>
    <definedName name="P_Z_4_N_COLONNE_TEMPS_PERIODE_INDICATION_SPECIFIQUE">#REF!</definedName>
    <definedName name="P_Z_4_N_COLONNE_TEMPS_PERIODE_INDICATION_STANDARD" localSheetId="6">#REF!</definedName>
    <definedName name="P_Z_4_N_COLONNE_TEMPS_PERIODE_INDICATION_STANDARD">#REF!</definedName>
    <definedName name="P_Z_4_N_COLONNE_TEMPS_PERIODE_RAISONNABLE_LIBELLE_DEFAUT" localSheetId="6">#REF!</definedName>
    <definedName name="P_Z_4_N_COLONNE_TEMPS_PERIODE_RAISONNABLE_LIBELLE_DEFAUT">#REF!</definedName>
    <definedName name="P_Z_4_N_COLONNE_TEMPS_PERIODE_RAISONNABLE_LIBELLE_SPECIFIQUE" localSheetId="6">#REF!</definedName>
    <definedName name="P_Z_4_N_COLONNE_TEMPS_PERIODE_RAISONNABLE_LIBELLE_SPECIFIQUE">#REF!</definedName>
    <definedName name="P_Z_4_N_COLONNE_TEMPS_PERIODE_SPECIFIQUE" localSheetId="6">#REF!</definedName>
    <definedName name="P_Z_4_N_COLONNE_TEMPS_PERIODE_SPECIFIQUE">#REF!</definedName>
    <definedName name="P_Z_4_N_COLONNE_TEMPS_PERIODE_STANDARD" localSheetId="6">#REF!</definedName>
    <definedName name="P_Z_4_N_COLONNE_TEMPS_PERIODE_STANDARD">#REF!</definedName>
    <definedName name="P_Z_4_N_COLONNE_UNITE_ELIGIBLE_LIBELLE_DEFAUT" localSheetId="6">#REF!</definedName>
    <definedName name="P_Z_4_N_COLONNE_UNITE_ELIGIBLE_LIBELLE_DEFAUT">#REF!</definedName>
    <definedName name="P_Z_4_N_COLONNE_UNITE_ELIGIBLE_LIBELLE_SPECIFIQUE" localSheetId="6">#REF!</definedName>
    <definedName name="P_Z_4_N_COLONNE_UNITE_ELIGIBLE_LIBELLE_SPECIFIQUE">#REF!</definedName>
    <definedName name="P_Z_4_N_COLONNE_UNITE_INDICATION_SPECIFIQUE" localSheetId="6">#REF!</definedName>
    <definedName name="P_Z_4_N_COLONNE_UNITE_INDICATION_SPECIFIQUE">#REF!</definedName>
    <definedName name="P_Z_4_N_COLONNE_UNITE_INDICATION_STANDARD" localSheetId="6">#REF!</definedName>
    <definedName name="P_Z_4_N_COLONNE_UNITE_INDICATION_STANDARD">#REF!</definedName>
    <definedName name="P_Z_4_N_COLONNE_UNITE_SPECIFIQUE" localSheetId="6">#REF!</definedName>
    <definedName name="P_Z_4_N_COLONNE_UNITE_SPECIFIQUE">#REF!</definedName>
    <definedName name="P_Z_4_N_COLONNE_UNITE_STANDARD" localSheetId="6">#REF!</definedName>
    <definedName name="P_Z_4_N_COLONNE_UNITE_STANDARD">#REF!</definedName>
    <definedName name="P_Z_4_N_CONSIGNE_DEPENSES_REMUNERATION" localSheetId="6">#REF!</definedName>
    <definedName name="P_Z_4_N_CONSIGNE_DEPENSES_REMUNERATION">#REF!</definedName>
    <definedName name="P_Z_4_N_EXEMPLE_COMMENTAIRE" localSheetId="6">#REF!</definedName>
    <definedName name="P_Z_4_N_EXEMPLE_COMMENTAIRE">#REF!</definedName>
    <definedName name="P_Z_4_N_EXEMPLE_COUT" localSheetId="6">#REF!</definedName>
    <definedName name="P_Z_4_N_EXEMPLE_COUT">#REF!</definedName>
    <definedName name="P_Z_4_N_EXEMPLE_DESCRIPTION" localSheetId="6">#REF!</definedName>
    <definedName name="P_Z_4_N_EXEMPLE_DESCRIPTION">#REF!</definedName>
    <definedName name="P_Z_4_N_EXEMPLE_INTERVENANT" localSheetId="6">#REF!</definedName>
    <definedName name="P_Z_4_N_EXEMPLE_INTERVENANT">#REF!</definedName>
    <definedName name="P_Z_4_N_EXEMPLE_JUSTIFICATIF" localSheetId="6">#REF!</definedName>
    <definedName name="P_Z_4_N_EXEMPLE_JUSTIFICATIF">#REF!</definedName>
    <definedName name="P_Z_4_N_EXEMPLE_MT_PRESENTE" localSheetId="6">#REF!</definedName>
    <definedName name="P_Z_4_N_EXEMPLE_MT_PRESENTE">#REF!</definedName>
    <definedName name="P_Z_4_N_EXEMPLE_POSTE" localSheetId="6">#REF!</definedName>
    <definedName name="P_Z_4_N_EXEMPLE_POSTE">#REF!</definedName>
    <definedName name="P_Z_4_N_EXEMPLE_QUALIFICATION" localSheetId="6">#REF!</definedName>
    <definedName name="P_Z_4_N_EXEMPLE_QUALIFICATION">#REF!</definedName>
    <definedName name="P_Z_4_N_EXEMPLE_SOUS_OPERATION" localSheetId="6">#REF!</definedName>
    <definedName name="P_Z_4_N_EXEMPLE_SOUS_OPERATION">#REF!</definedName>
    <definedName name="P_Z_4_N_EXEMPLE_TEMPS_OPERATION" localSheetId="6">#REF!</definedName>
    <definedName name="P_Z_4_N_EXEMPLE_TEMPS_OPERATION">#REF!</definedName>
    <definedName name="P_Z_4_N_EXEMPLE_TEMPS_PERIODE" localSheetId="6">#REF!</definedName>
    <definedName name="P_Z_4_N_EXEMPLE_TEMPS_PERIODE">#REF!</definedName>
    <definedName name="P_Z_4_N_EXEMPLE_UNITE" localSheetId="6">#REF!</definedName>
    <definedName name="P_Z_4_N_EXEMPLE_UNITE">#REF!</definedName>
    <definedName name="P_Z_4_N_INTITULE_DEPENSES_REMUNERATION_DEFAUT" localSheetId="6">#REF!</definedName>
    <definedName name="P_Z_4_N_INTITULE_DEPENSES_REMUNERATION_DEFAUT">#REF!</definedName>
    <definedName name="P_Z_4_N_INTITULE_DEPENSES_REMUNERATION_STANDARD" localSheetId="6">#REF!</definedName>
    <definedName name="P_Z_4_N_INTITULE_DEPENSES_REMUNERATION_STANDARD">#REF!</definedName>
    <definedName name="P_Z_4_R_LIBELLES_DESCRIPTIONS" localSheetId="6">#REF!</definedName>
    <definedName name="P_Z_4_R_LIBELLES_DESCRIPTIONS">#REF!</definedName>
    <definedName name="P_Z_4_R_LIBELLES_DESCRIPTIONS_1" localSheetId="6">#REF!</definedName>
    <definedName name="P_Z_4_R_LIBELLES_DESCRIPTIONS_1">#REF!</definedName>
    <definedName name="P_Z_4_R_LIBELLES_DESCRIPTIONS_10" localSheetId="6">#REF!</definedName>
    <definedName name="P_Z_4_R_LIBELLES_DESCRIPTIONS_10">#REF!</definedName>
    <definedName name="P_Z_4_R_LIBELLES_DESCRIPTIONS_11" localSheetId="6">#REF!</definedName>
    <definedName name="P_Z_4_R_LIBELLES_DESCRIPTIONS_11">#REF!</definedName>
    <definedName name="P_Z_4_R_LIBELLES_DESCRIPTIONS_12" localSheetId="6">#REF!</definedName>
    <definedName name="P_Z_4_R_LIBELLES_DESCRIPTIONS_12">#REF!</definedName>
    <definedName name="P_Z_4_R_LIBELLES_DESCRIPTIONS_13" localSheetId="6">#REF!</definedName>
    <definedName name="P_Z_4_R_LIBELLES_DESCRIPTIONS_13">#REF!</definedName>
    <definedName name="P_Z_4_R_LIBELLES_DESCRIPTIONS_14" localSheetId="6">#REF!</definedName>
    <definedName name="P_Z_4_R_LIBELLES_DESCRIPTIONS_14">#REF!</definedName>
    <definedName name="P_Z_4_R_LIBELLES_DESCRIPTIONS_15" localSheetId="6">#REF!</definedName>
    <definedName name="P_Z_4_R_LIBELLES_DESCRIPTIONS_15">#REF!</definedName>
    <definedName name="P_Z_4_R_LIBELLES_DESCRIPTIONS_16" localSheetId="6">#REF!</definedName>
    <definedName name="P_Z_4_R_LIBELLES_DESCRIPTIONS_16">#REF!</definedName>
    <definedName name="P_Z_4_R_LIBELLES_DESCRIPTIONS_17" localSheetId="6">#REF!</definedName>
    <definedName name="P_Z_4_R_LIBELLES_DESCRIPTIONS_17">#REF!</definedName>
    <definedName name="P_Z_4_R_LIBELLES_DESCRIPTIONS_18" localSheetId="6">#REF!</definedName>
    <definedName name="P_Z_4_R_LIBELLES_DESCRIPTIONS_18">#REF!</definedName>
    <definedName name="P_Z_4_R_LIBELLES_DESCRIPTIONS_19" localSheetId="6">#REF!</definedName>
    <definedName name="P_Z_4_R_LIBELLES_DESCRIPTIONS_19">#REF!</definedName>
    <definedName name="P_Z_4_R_LIBELLES_DESCRIPTIONS_2" localSheetId="6">#REF!</definedName>
    <definedName name="P_Z_4_R_LIBELLES_DESCRIPTIONS_2">#REF!</definedName>
    <definedName name="P_Z_4_R_LIBELLES_DESCRIPTIONS_20" localSheetId="6">#REF!</definedName>
    <definedName name="P_Z_4_R_LIBELLES_DESCRIPTIONS_20">#REF!</definedName>
    <definedName name="P_Z_4_R_LIBELLES_DESCRIPTIONS_3" localSheetId="6">#REF!</definedName>
    <definedName name="P_Z_4_R_LIBELLES_DESCRIPTIONS_3">#REF!</definedName>
    <definedName name="P_Z_4_R_LIBELLES_DESCRIPTIONS_4" localSheetId="6">#REF!</definedName>
    <definedName name="P_Z_4_R_LIBELLES_DESCRIPTIONS_4">#REF!</definedName>
    <definedName name="P_Z_4_R_LIBELLES_DESCRIPTIONS_5" localSheetId="6">#REF!</definedName>
    <definedName name="P_Z_4_R_LIBELLES_DESCRIPTIONS_5">#REF!</definedName>
    <definedName name="P_Z_4_R_LIBELLES_DESCRIPTIONS_6" localSheetId="6">#REF!</definedName>
    <definedName name="P_Z_4_R_LIBELLES_DESCRIPTIONS_6">#REF!</definedName>
    <definedName name="P_Z_4_R_LIBELLES_DESCRIPTIONS_7" localSheetId="6">#REF!</definedName>
    <definedName name="P_Z_4_R_LIBELLES_DESCRIPTIONS_7">#REF!</definedName>
    <definedName name="P_Z_4_R_LIBELLES_DESCRIPTIONS_8" localSheetId="6">#REF!</definedName>
    <definedName name="P_Z_4_R_LIBELLES_DESCRIPTIONS_8">#REF!</definedName>
    <definedName name="P_Z_4_R_LIBELLES_DESCRIPTIONS_9" localSheetId="6">#REF!</definedName>
    <definedName name="P_Z_4_R_LIBELLES_DESCRIPTIONS_9">#REF!</definedName>
    <definedName name="P_Z_4_R_LIBELLES_POSTES" localSheetId="6">#REF!</definedName>
    <definedName name="P_Z_4_R_LIBELLES_POSTES">#REF!</definedName>
    <definedName name="P_Z_4_R_LIBELLES_POSTES_1" localSheetId="6">#REF!</definedName>
    <definedName name="P_Z_4_R_LIBELLES_POSTES_1">#REF!</definedName>
    <definedName name="P_Z_4_R_LIBELLES_POSTES_10" localSheetId="6">#REF!</definedName>
    <definedName name="P_Z_4_R_LIBELLES_POSTES_10">#REF!</definedName>
    <definedName name="P_Z_4_R_LIBELLES_POSTES_11" localSheetId="6">#REF!</definedName>
    <definedName name="P_Z_4_R_LIBELLES_POSTES_11">#REF!</definedName>
    <definedName name="P_Z_4_R_LIBELLES_POSTES_12" localSheetId="6">#REF!</definedName>
    <definedName name="P_Z_4_R_LIBELLES_POSTES_12">#REF!</definedName>
    <definedName name="P_Z_4_R_LIBELLES_POSTES_13" localSheetId="6">#REF!</definedName>
    <definedName name="P_Z_4_R_LIBELLES_POSTES_13">#REF!</definedName>
    <definedName name="P_Z_4_R_LIBELLES_POSTES_14" localSheetId="6">#REF!</definedName>
    <definedName name="P_Z_4_R_LIBELLES_POSTES_14">#REF!</definedName>
    <definedName name="P_Z_4_R_LIBELLES_POSTES_15" localSheetId="6">#REF!</definedName>
    <definedName name="P_Z_4_R_LIBELLES_POSTES_15">#REF!</definedName>
    <definedName name="P_Z_4_R_LIBELLES_POSTES_16" localSheetId="6">#REF!</definedName>
    <definedName name="P_Z_4_R_LIBELLES_POSTES_16">#REF!</definedName>
    <definedName name="P_Z_4_R_LIBELLES_POSTES_17" localSheetId="6">#REF!</definedName>
    <definedName name="P_Z_4_R_LIBELLES_POSTES_17">#REF!</definedName>
    <definedName name="P_Z_4_R_LIBELLES_POSTES_18" localSheetId="6">#REF!</definedName>
    <definedName name="P_Z_4_R_LIBELLES_POSTES_18">#REF!</definedName>
    <definedName name="P_Z_4_R_LIBELLES_POSTES_19" localSheetId="6">#REF!</definedName>
    <definedName name="P_Z_4_R_LIBELLES_POSTES_19">#REF!</definedName>
    <definedName name="P_Z_4_R_LIBELLES_POSTES_2" localSheetId="6">#REF!</definedName>
    <definedName name="P_Z_4_R_LIBELLES_POSTES_2">#REF!</definedName>
    <definedName name="P_Z_4_R_LIBELLES_POSTES_20" localSheetId="6">#REF!</definedName>
    <definedName name="P_Z_4_R_LIBELLES_POSTES_20">#REF!</definedName>
    <definedName name="P_Z_4_R_LIBELLES_POSTES_3" localSheetId="6">#REF!</definedName>
    <definedName name="P_Z_4_R_LIBELLES_POSTES_3">#REF!</definedName>
    <definedName name="P_Z_4_R_LIBELLES_POSTES_4" localSheetId="6">#REF!</definedName>
    <definedName name="P_Z_4_R_LIBELLES_POSTES_4">#REF!</definedName>
    <definedName name="P_Z_4_R_LIBELLES_POSTES_5" localSheetId="6">#REF!</definedName>
    <definedName name="P_Z_4_R_LIBELLES_POSTES_5">#REF!</definedName>
    <definedName name="P_Z_4_R_LIBELLES_POSTES_6" localSheetId="6">#REF!</definedName>
    <definedName name="P_Z_4_R_LIBELLES_POSTES_6">#REF!</definedName>
    <definedName name="P_Z_4_R_LIBELLES_POSTES_7" localSheetId="6">#REF!</definedName>
    <definedName name="P_Z_4_R_LIBELLES_POSTES_7">#REF!</definedName>
    <definedName name="P_Z_4_R_LIBELLES_POSTES_8" localSheetId="6">#REF!</definedName>
    <definedName name="P_Z_4_R_LIBELLES_POSTES_8">#REF!</definedName>
    <definedName name="P_Z_4_R_LIBELLES_POSTES_9" localSheetId="6">#REF!</definedName>
    <definedName name="P_Z_4_R_LIBELLES_POSTES_9">#REF!</definedName>
    <definedName name="P_Z_4_R_LIBELLES_SOUS_OPERATIONS" localSheetId="6">#REF!</definedName>
    <definedName name="P_Z_4_R_LIBELLES_SOUS_OPERATIONS">#REF!</definedName>
    <definedName name="P_Z_4_R_LIBELLES_SOUS_OPERATIONS_1" localSheetId="6">#REF!</definedName>
    <definedName name="P_Z_4_R_LIBELLES_SOUS_OPERATIONS_1">#REF!</definedName>
    <definedName name="P_Z_4_R_LIBELLES_SOUS_OPERATIONS_10" localSheetId="6">#REF!</definedName>
    <definedName name="P_Z_4_R_LIBELLES_SOUS_OPERATIONS_10">#REF!</definedName>
    <definedName name="P_Z_4_R_LIBELLES_SOUS_OPERATIONS_11" localSheetId="6">#REF!</definedName>
    <definedName name="P_Z_4_R_LIBELLES_SOUS_OPERATIONS_11">#REF!</definedName>
    <definedName name="P_Z_4_R_LIBELLES_SOUS_OPERATIONS_12" localSheetId="6">#REF!</definedName>
    <definedName name="P_Z_4_R_LIBELLES_SOUS_OPERATIONS_12">#REF!</definedName>
    <definedName name="P_Z_4_R_LIBELLES_SOUS_OPERATIONS_13" localSheetId="6">#REF!</definedName>
    <definedName name="P_Z_4_R_LIBELLES_SOUS_OPERATIONS_13">#REF!</definedName>
    <definedName name="P_Z_4_R_LIBELLES_SOUS_OPERATIONS_14" localSheetId="6">#REF!</definedName>
    <definedName name="P_Z_4_R_LIBELLES_SOUS_OPERATIONS_14">#REF!</definedName>
    <definedName name="P_Z_4_R_LIBELLES_SOUS_OPERATIONS_15" localSheetId="6">#REF!</definedName>
    <definedName name="P_Z_4_R_LIBELLES_SOUS_OPERATIONS_15">#REF!</definedName>
    <definedName name="P_Z_4_R_LIBELLES_SOUS_OPERATIONS_16" localSheetId="6">#REF!</definedName>
    <definedName name="P_Z_4_R_LIBELLES_SOUS_OPERATIONS_16">#REF!</definedName>
    <definedName name="P_Z_4_R_LIBELLES_SOUS_OPERATIONS_17" localSheetId="6">#REF!</definedName>
    <definedName name="P_Z_4_R_LIBELLES_SOUS_OPERATIONS_17">#REF!</definedName>
    <definedName name="P_Z_4_R_LIBELLES_SOUS_OPERATIONS_18" localSheetId="6">#REF!</definedName>
    <definedName name="P_Z_4_R_LIBELLES_SOUS_OPERATIONS_18">#REF!</definedName>
    <definedName name="P_Z_4_R_LIBELLES_SOUS_OPERATIONS_19" localSheetId="6">#REF!</definedName>
    <definedName name="P_Z_4_R_LIBELLES_SOUS_OPERATIONS_19">#REF!</definedName>
    <definedName name="P_Z_4_R_LIBELLES_SOUS_OPERATIONS_2" localSheetId="6">#REF!</definedName>
    <definedName name="P_Z_4_R_LIBELLES_SOUS_OPERATIONS_2">#REF!</definedName>
    <definedName name="P_Z_4_R_LIBELLES_SOUS_OPERATIONS_20" localSheetId="6">#REF!</definedName>
    <definedName name="P_Z_4_R_LIBELLES_SOUS_OPERATIONS_20">#REF!</definedName>
    <definedName name="P_Z_4_R_LIBELLES_SOUS_OPERATIONS_3" localSheetId="6">#REF!</definedName>
    <definedName name="P_Z_4_R_LIBELLES_SOUS_OPERATIONS_3">#REF!</definedName>
    <definedName name="P_Z_4_R_LIBELLES_SOUS_OPERATIONS_4" localSheetId="6">#REF!</definedName>
    <definedName name="P_Z_4_R_LIBELLES_SOUS_OPERATIONS_4">#REF!</definedName>
    <definedName name="P_Z_4_R_LIBELLES_SOUS_OPERATIONS_5" localSheetId="6">#REF!</definedName>
    <definedName name="P_Z_4_R_LIBELLES_SOUS_OPERATIONS_5">#REF!</definedName>
    <definedName name="P_Z_4_R_LIBELLES_SOUS_OPERATIONS_6" localSheetId="6">#REF!</definedName>
    <definedName name="P_Z_4_R_LIBELLES_SOUS_OPERATIONS_6">#REF!</definedName>
    <definedName name="P_Z_4_R_LIBELLES_SOUS_OPERATIONS_7" localSheetId="6">#REF!</definedName>
    <definedName name="P_Z_4_R_LIBELLES_SOUS_OPERATIONS_7">#REF!</definedName>
    <definedName name="P_Z_4_R_LIBELLES_SOUS_OPERATIONS_8" localSheetId="6">#REF!</definedName>
    <definedName name="P_Z_4_R_LIBELLES_SOUS_OPERATIONS_8">#REF!</definedName>
    <definedName name="P_Z_4_R_LIBELLES_SOUS_OPERATIONS_9" localSheetId="6">#REF!</definedName>
    <definedName name="P_Z_4_R_LIBELLES_SOUS_OPERATIONS_9">#REF!</definedName>
    <definedName name="P_Z_4_R_LIBELLES_UNITES" localSheetId="6">#REF!</definedName>
    <definedName name="P_Z_4_R_LIBELLES_UNITES">#REF!</definedName>
    <definedName name="P_Z_4_R_LIBELLES_UNITES_1" localSheetId="6">#REF!</definedName>
    <definedName name="P_Z_4_R_LIBELLES_UNITES_1">#REF!</definedName>
    <definedName name="P_Z_4_R_LIBELLES_UNITES_10" localSheetId="6">#REF!</definedName>
    <definedName name="P_Z_4_R_LIBELLES_UNITES_10">#REF!</definedName>
    <definedName name="P_Z_4_R_LIBELLES_UNITES_11" localSheetId="6">#REF!</definedName>
    <definedName name="P_Z_4_R_LIBELLES_UNITES_11">#REF!</definedName>
    <definedName name="P_Z_4_R_LIBELLES_UNITES_12" localSheetId="6">#REF!</definedName>
    <definedName name="P_Z_4_R_LIBELLES_UNITES_12">#REF!</definedName>
    <definedName name="P_Z_4_R_LIBELLES_UNITES_13" localSheetId="6">#REF!</definedName>
    <definedName name="P_Z_4_R_LIBELLES_UNITES_13">#REF!</definedName>
    <definedName name="P_Z_4_R_LIBELLES_UNITES_14" localSheetId="6">#REF!</definedName>
    <definedName name="P_Z_4_R_LIBELLES_UNITES_14">#REF!</definedName>
    <definedName name="P_Z_4_R_LIBELLES_UNITES_15" localSheetId="6">#REF!</definedName>
    <definedName name="P_Z_4_R_LIBELLES_UNITES_15">#REF!</definedName>
    <definedName name="P_Z_4_R_LIBELLES_UNITES_16" localSheetId="6">#REF!</definedName>
    <definedName name="P_Z_4_R_LIBELLES_UNITES_16">#REF!</definedName>
    <definedName name="P_Z_4_R_LIBELLES_UNITES_17" localSheetId="6">#REF!</definedName>
    <definedName name="P_Z_4_R_LIBELLES_UNITES_17">#REF!</definedName>
    <definedName name="P_Z_4_R_LIBELLES_UNITES_18" localSheetId="6">#REF!</definedName>
    <definedName name="P_Z_4_R_LIBELLES_UNITES_18">#REF!</definedName>
    <definedName name="P_Z_4_R_LIBELLES_UNITES_19" localSheetId="6">#REF!</definedName>
    <definedName name="P_Z_4_R_LIBELLES_UNITES_19">#REF!</definedName>
    <definedName name="P_Z_4_R_LIBELLES_UNITES_2" localSheetId="6">#REF!</definedName>
    <definedName name="P_Z_4_R_LIBELLES_UNITES_2">#REF!</definedName>
    <definedName name="P_Z_4_R_LIBELLES_UNITES_20" localSheetId="6">#REF!</definedName>
    <definedName name="P_Z_4_R_LIBELLES_UNITES_20">#REF!</definedName>
    <definedName name="P_Z_4_R_LIBELLES_UNITES_3" localSheetId="6">#REF!</definedName>
    <definedName name="P_Z_4_R_LIBELLES_UNITES_3">#REF!</definedName>
    <definedName name="P_Z_4_R_LIBELLES_UNITES_4" localSheetId="6">#REF!</definedName>
    <definedName name="P_Z_4_R_LIBELLES_UNITES_4">#REF!</definedName>
    <definedName name="P_Z_4_R_LIBELLES_UNITES_5" localSheetId="6">#REF!</definedName>
    <definedName name="P_Z_4_R_LIBELLES_UNITES_5">#REF!</definedName>
    <definedName name="P_Z_4_R_LIBELLES_UNITES_6" localSheetId="6">#REF!</definedName>
    <definedName name="P_Z_4_R_LIBELLES_UNITES_6">#REF!</definedName>
    <definedName name="P_Z_4_R_LIBELLES_UNITES_7" localSheetId="6">#REF!</definedName>
    <definedName name="P_Z_4_R_LIBELLES_UNITES_7">#REF!</definedName>
    <definedName name="P_Z_4_R_LIBELLES_UNITES_8" localSheetId="6">#REF!</definedName>
    <definedName name="P_Z_4_R_LIBELLES_UNITES_8">#REF!</definedName>
    <definedName name="P_Z_4_R_LIBELLES_UNITES_9" localSheetId="6">#REF!</definedName>
    <definedName name="P_Z_4_R_LIBELLES_UNITES_9">#REF!</definedName>
    <definedName name="P_Z_8_B_COLONNE_BAREME" localSheetId="6">#REF!</definedName>
    <definedName name="P_Z_8_B_COLONNE_BAREME">#REF!</definedName>
    <definedName name="P_Z_8_B_COLONNE_BAREME_INDICATION" localSheetId="6">#REF!</definedName>
    <definedName name="P_Z_8_B_COLONNE_BAREME_INDICATION">#REF!</definedName>
    <definedName name="P_Z_8_B_COLONNE_COMMENTAIRE" localSheetId="6">#REF!</definedName>
    <definedName name="P_Z_8_B_COLONNE_COMMENTAIRE">#REF!</definedName>
    <definedName name="P_Z_8_B_COLONNE_COMMENTAIRE_ACTIVE" localSheetId="6">#REF!</definedName>
    <definedName name="P_Z_8_B_COLONNE_COMMENTAIRE_ACTIVE">#REF!</definedName>
    <definedName name="P_Z_8_B_COLONNE_COMMENTAIRE_INDICATION" localSheetId="6">#REF!</definedName>
    <definedName name="P_Z_8_B_COLONNE_COMMENTAIRE_INDICATION">#REF!</definedName>
    <definedName name="P_Z_8_B_COLONNE_COMMENTAIRE_OBLIGATOIRE" localSheetId="6">#REF!</definedName>
    <definedName name="P_Z_8_B_COLONNE_COMMENTAIRE_OBLIGATOIRE">#REF!</definedName>
    <definedName name="P_Z_8_B_COLONNE_COMMENTAIRE_SI_LIBELLE_STANDARD" localSheetId="6">#REF!</definedName>
    <definedName name="P_Z_8_B_COLONNE_COMMENTAIRE_SI_LIBELLE_STANDARD">#REF!</definedName>
    <definedName name="P_Z_8_B_COLONNE_DESCRIPTION" localSheetId="6">#REF!</definedName>
    <definedName name="P_Z_8_B_COLONNE_DESCRIPTION">#REF!</definedName>
    <definedName name="P_Z_8_B_COLONNE_DESCRIPTION_INDICATION" localSheetId="6">#REF!</definedName>
    <definedName name="P_Z_8_B_COLONNE_DESCRIPTION_INDICATION">#REF!</definedName>
    <definedName name="P_Z_8_B_COLONNE_JUSTIFICATIF" localSheetId="6">#REF!</definedName>
    <definedName name="P_Z_8_B_COLONNE_JUSTIFICATIF">#REF!</definedName>
    <definedName name="P_Z_8_B_COLONNE_JUSTIFICATIF_ACTIVE" localSheetId="6">#REF!</definedName>
    <definedName name="P_Z_8_B_COLONNE_JUSTIFICATIF_ACTIVE">#REF!</definedName>
    <definedName name="P_Z_8_B_COLONNE_JUSTIFICATIF_INDICATION" localSheetId="6">#REF!</definedName>
    <definedName name="P_Z_8_B_COLONNE_JUSTIFICATIF_INDICATION">#REF!</definedName>
    <definedName name="P_Z_8_B_COLONNE_JUSTIFICATIF_OBLIGATOIRE" localSheetId="6">#REF!</definedName>
    <definedName name="P_Z_8_B_COLONNE_JUSTIFICATIF_OBLIGATOIRE">#REF!</definedName>
    <definedName name="P_Z_8_B_COLONNE_MOTIFS_INELIGIBILITE_LIBELLE_STANDARD" localSheetId="6">#REF!</definedName>
    <definedName name="P_Z_8_B_COLONNE_MOTIFS_INELIGIBILITE_LIBELLE_STANDARD">#REF!</definedName>
    <definedName name="P_Z_8_B_COLONNE_MT_ELIGIBLE_LIBELLE_STANDARD" localSheetId="6">#REF!</definedName>
    <definedName name="P_Z_8_B_COLONNE_MT_ELIGIBLE_LIBELLE_STANDARD">#REF!</definedName>
    <definedName name="P_Z_8_B_COLONNE_MT_MAX_ACTIVE" localSheetId="6">#REF!</definedName>
    <definedName name="P_Z_8_B_COLONNE_MT_MAX_ACTIVE">#REF!</definedName>
    <definedName name="P_Z_8_B_COLONNE_MT_MAX_LIBELLE_STANDARD" localSheetId="6">#REF!</definedName>
    <definedName name="P_Z_8_B_COLONNE_MT_MAX_LIBELLE_STANDARD">#REF!</definedName>
    <definedName name="P_Z_8_B_COLONNE_MT_PRESENTE" localSheetId="6">#REF!</definedName>
    <definedName name="P_Z_8_B_COLONNE_MT_PRESENTE">#REF!</definedName>
    <definedName name="P_Z_8_B_COLONNE_MT_PRESENTE_INDICATION" localSheetId="6">#REF!</definedName>
    <definedName name="P_Z_8_B_COLONNE_MT_PRESENTE_INDICATION">#REF!</definedName>
    <definedName name="P_Z_8_B_COLONNE_MT_RAISONNABLE_LIBELLE_STANDARD" localSheetId="6">#REF!</definedName>
    <definedName name="P_Z_8_B_COLONNE_MT_RAISONNABLE_LIBELLE_STANDARD">#REF!</definedName>
    <definedName name="P_Z_8_B_COLONNE_POSTE" localSheetId="6">#REF!</definedName>
    <definedName name="P_Z_8_B_COLONNE_POSTE">#REF!</definedName>
    <definedName name="P_Z_8_B_COLONNE_POSTE_INDICATION" localSheetId="6">#REF!</definedName>
    <definedName name="P_Z_8_B_COLONNE_POSTE_INDICATION">#REF!</definedName>
    <definedName name="P_Z_8_B_COLONNE_QT_ELIGIBLE_LIBELLE_STANDARD" localSheetId="6">#REF!</definedName>
    <definedName name="P_Z_8_B_COLONNE_QT_ELIGIBLE_LIBELLE_STANDARD">#REF!</definedName>
    <definedName name="P_Z_8_B_COLONNE_QT_RAISONNABLE_LIBELLE_STANDARD" localSheetId="6">#REF!</definedName>
    <definedName name="P_Z_8_B_COLONNE_QT_RAISONNABLE_LIBELLE_STANDARD">#REF!</definedName>
    <definedName name="P_Z_8_B_COLONNE_QUANTITE" localSheetId="6">#REF!</definedName>
    <definedName name="P_Z_8_B_COLONNE_QUANTITE">#REF!</definedName>
    <definedName name="P_Z_8_B_COLONNE_QUANTITE_INDICATION" localSheetId="6">#REF!</definedName>
    <definedName name="P_Z_8_B_COLONNE_QUANTITE_INDICATION">#REF!</definedName>
    <definedName name="P_Z_8_B_COLONNE_SOUS_OPERATION" localSheetId="6">#REF!</definedName>
    <definedName name="P_Z_8_B_COLONNE_SOUS_OPERATION">#REF!</definedName>
    <definedName name="P_Z_8_B_COLONNE_SOUS_OPERATION_INDICATION" localSheetId="6">#REF!</definedName>
    <definedName name="P_Z_8_B_COLONNE_SOUS_OPERATION_INDICATION">#REF!</definedName>
    <definedName name="P_Z_8_B_COLONNE_UNITE" localSheetId="6">#REF!</definedName>
    <definedName name="P_Z_8_B_COLONNE_UNITE">#REF!</definedName>
    <definedName name="P_Z_8_B_COLONNE_UNITE_INDICATION" localSheetId="6">#REF!</definedName>
    <definedName name="P_Z_8_B_COLONNE_UNITE_INDICATION">#REF!</definedName>
    <definedName name="P_Z_8_B_COLONNE_VALEUR_BAREME" localSheetId="6">#REF!</definedName>
    <definedName name="P_Z_8_B_COLONNE_VALEUR_BAREME">#REF!</definedName>
    <definedName name="P_Z_8_B_COLONNE_VALEUR_BAREME_INDICATION" localSheetId="6">#REF!</definedName>
    <definedName name="P_Z_8_B_COLONNE_VALEUR_BAREME_INDICATION">#REF!</definedName>
    <definedName name="P_Z_8_B_EXEMPLE_UTILISATION" localSheetId="6">#REF!</definedName>
    <definedName name="P_Z_8_B_EXEMPLE_UTILISATION">#REF!</definedName>
    <definedName name="P_Z_8_B_INTITULE_DEPENSES_BAREMES_STANDARD" localSheetId="6">#REF!</definedName>
    <definedName name="P_Z_8_B_INTITULE_DEPENSES_BAREMES_STANDARD">#REF!</definedName>
    <definedName name="P_Z_8_B_UFD" localSheetId="6">#REF!</definedName>
    <definedName name="P_Z_8_B_UFD">#REF!</definedName>
    <definedName name="P_Z_8_B_ULD" localSheetId="6">#REF!</definedName>
    <definedName name="P_Z_8_B_ULD">#REF!</definedName>
    <definedName name="P_Z_8_B_UTILISATION_FILTRE_POSTES" localSheetId="6">#REF!</definedName>
    <definedName name="P_Z_8_B_UTILISATION_FILTRE_POSTES">#REF!</definedName>
    <definedName name="P_Z_8_B_UTILISATION_FILTRE_SOUS_OPERATIONS" localSheetId="6">#REF!</definedName>
    <definedName name="P_Z_8_B_UTILISATION_FILTRE_SOUS_OPERATIONS">#REF!</definedName>
    <definedName name="P_Z_8_N_COLONNE_BAREME_INDICATION_SPECIFIQUE" localSheetId="6">#REF!</definedName>
    <definedName name="P_Z_8_N_COLONNE_BAREME_INDICATION_SPECIFIQUE">#REF!</definedName>
    <definedName name="P_Z_8_N_COLONNE_BAREME_INDICATION_STANDARD" localSheetId="6">#REF!</definedName>
    <definedName name="P_Z_8_N_COLONNE_BAREME_INDICATION_STANDARD">#REF!</definedName>
    <definedName name="P_Z_8_N_COLONNE_BAREME_SPECIFIQUE" localSheetId="6">#REF!</definedName>
    <definedName name="P_Z_8_N_COLONNE_BAREME_SPECIFIQUE">#REF!</definedName>
    <definedName name="P_Z_8_N_COLONNE_BAREME_STANDARD" localSheetId="6">#REF!</definedName>
    <definedName name="P_Z_8_N_COLONNE_BAREME_STANDARD">#REF!</definedName>
    <definedName name="P_Z_8_N_COLONNE_COMMENTAIRE_INDICATION_SPECIFIQUE" localSheetId="6">#REF!</definedName>
    <definedName name="P_Z_8_N_COLONNE_COMMENTAIRE_INDICATION_SPECIFIQUE">#REF!</definedName>
    <definedName name="P_Z_8_N_COLONNE_COMMENTAIRE_INDICATION_STANDARD" localSheetId="6">#REF!</definedName>
    <definedName name="P_Z_8_N_COLONNE_COMMENTAIRE_INDICATION_STANDARD">#REF!</definedName>
    <definedName name="P_Z_8_N_COLONNE_COMMENTAIRE_SI_LIBELLE_DEFAUT" localSheetId="6">#REF!</definedName>
    <definedName name="P_Z_8_N_COLONNE_COMMENTAIRE_SI_LIBELLE_DEFAUT">#REF!</definedName>
    <definedName name="P_Z_8_N_COLONNE_COMMENTAIRE_SI_LIBELLE_SPECIFIQUE" localSheetId="6">#REF!</definedName>
    <definedName name="P_Z_8_N_COLONNE_COMMENTAIRE_SI_LIBELLE_SPECIFIQUE">#REF!</definedName>
    <definedName name="P_Z_8_N_COLONNE_COMMENTAIRE_SPECIFIQUE" localSheetId="6">#REF!</definedName>
    <definedName name="P_Z_8_N_COLONNE_COMMENTAIRE_SPECIFIQUE">#REF!</definedName>
    <definedName name="P_Z_8_N_COLONNE_COMMENTAIRE_STANDARD" localSheetId="6">#REF!</definedName>
    <definedName name="P_Z_8_N_COLONNE_COMMENTAIRE_STANDARD">#REF!</definedName>
    <definedName name="P_Z_8_N_COLONNE_DESCRIPTION_INDICATION_SPECIFIQUE" localSheetId="6">#REF!</definedName>
    <definedName name="P_Z_8_N_COLONNE_DESCRIPTION_INDICATION_SPECIFIQUE">#REF!</definedName>
    <definedName name="P_Z_8_N_COLONNE_DESCRIPTION_INDICATION_STANDARD" localSheetId="6">#REF!</definedName>
    <definedName name="P_Z_8_N_COLONNE_DESCRIPTION_INDICATION_STANDARD">#REF!</definedName>
    <definedName name="P_Z_8_N_COLONNE_DESCRIPTION_SPECIFIQUE" localSheetId="6">#REF!</definedName>
    <definedName name="P_Z_8_N_COLONNE_DESCRIPTION_SPECIFIQUE">#REF!</definedName>
    <definedName name="P_Z_8_N_COLONNE_DESCRIPTION_STANDARD" localSheetId="6">#REF!</definedName>
    <definedName name="P_Z_8_N_COLONNE_DESCRIPTION_STANDARD">#REF!</definedName>
    <definedName name="P_Z_8_N_COLONNE_JUSTIFICATIF_INDICATION_SPECIFIQUE" localSheetId="6">#REF!</definedName>
    <definedName name="P_Z_8_N_COLONNE_JUSTIFICATIF_INDICATION_SPECIFIQUE">#REF!</definedName>
    <definedName name="P_Z_8_N_COLONNE_JUSTIFICATIF_INDICATION_STANDARD" localSheetId="6">#REF!</definedName>
    <definedName name="P_Z_8_N_COLONNE_JUSTIFICATIF_INDICATION_STANDARD">#REF!</definedName>
    <definedName name="P_Z_8_N_COLONNE_JUSTIFICATIF_SPECIFIQUE" localSheetId="6">#REF!</definedName>
    <definedName name="P_Z_8_N_COLONNE_JUSTIFICATIF_SPECIFIQUE">#REF!</definedName>
    <definedName name="P_Z_8_N_COLONNE_JUSTIFICATIF_STANDARD" localSheetId="6">#REF!</definedName>
    <definedName name="P_Z_8_N_COLONNE_JUSTIFICATIF_STANDARD">#REF!</definedName>
    <definedName name="P_Z_8_N_COLONNE_MOTIFS_INELIGIBILITE_LIBELLE_DEFAUT" localSheetId="6">#REF!</definedName>
    <definedName name="P_Z_8_N_COLONNE_MOTIFS_INELIGIBILITE_LIBELLE_DEFAUT">#REF!</definedName>
    <definedName name="P_Z_8_N_COLONNE_MOTIFS_INELIGIBILITE_LIBELLE_SPECIFIQUE" localSheetId="6">#REF!</definedName>
    <definedName name="P_Z_8_N_COLONNE_MOTIFS_INELIGIBILITE_LIBELLE_SPECIFIQUE">#REF!</definedName>
    <definedName name="P_Z_8_N_COLONNE_MT_ELIGIBLE_LIBELLE_DEFAUT" localSheetId="6">#REF!</definedName>
    <definedName name="P_Z_8_N_COLONNE_MT_ELIGIBLE_LIBELLE_DEFAUT">#REF!</definedName>
    <definedName name="P_Z_8_N_COLONNE_MT_ELIGIBLE_LIBELLE_SPECIFIQUE" localSheetId="6">#REF!</definedName>
    <definedName name="P_Z_8_N_COLONNE_MT_ELIGIBLE_LIBELLE_SPECIFIQUE">#REF!</definedName>
    <definedName name="P_Z_8_N_COLONNE_MT_MAX_LIBELLE_DEFAUT" localSheetId="6">#REF!</definedName>
    <definedName name="P_Z_8_N_COLONNE_MT_MAX_LIBELLE_DEFAUT">#REF!</definedName>
    <definedName name="P_Z_8_N_COLONNE_MT_MAX_LIBELLE_SPECIFIQUE" localSheetId="6">#REF!</definedName>
    <definedName name="P_Z_8_N_COLONNE_MT_MAX_LIBELLE_SPECIFIQUE">#REF!</definedName>
    <definedName name="P_Z_8_N_COLONNE_MT_PRESENTE_INDICATION_SPECIFIQUE" localSheetId="6">#REF!</definedName>
    <definedName name="P_Z_8_N_COLONNE_MT_PRESENTE_INDICATION_SPECIFIQUE">#REF!</definedName>
    <definedName name="P_Z_8_N_COLONNE_MT_PRESENTE_INDICATION_STANDARD" localSheetId="6">#REF!</definedName>
    <definedName name="P_Z_8_N_COLONNE_MT_PRESENTE_INDICATION_STANDARD">#REF!</definedName>
    <definedName name="P_Z_8_N_COLONNE_MT_PRESENTE_SPECIFIQUE" localSheetId="6">#REF!</definedName>
    <definedName name="P_Z_8_N_COLONNE_MT_PRESENTE_SPECIFIQUE">#REF!</definedName>
    <definedName name="P_Z_8_N_COLONNE_MT_PRESENTE_STANDARD" localSheetId="6">#REF!</definedName>
    <definedName name="P_Z_8_N_COLONNE_MT_PRESENTE_STANDARD">#REF!</definedName>
    <definedName name="P_Z_8_N_COLONNE_MT_RAISONNABLE_LIBELLE_DEFAUT" localSheetId="6">#REF!</definedName>
    <definedName name="P_Z_8_N_COLONNE_MT_RAISONNABLE_LIBELLE_DEFAUT">#REF!</definedName>
    <definedName name="P_Z_8_N_COLONNE_MT_RAISONNABLE_LIBELLE_SPECIFIQUE" localSheetId="6">#REF!</definedName>
    <definedName name="P_Z_8_N_COLONNE_MT_RAISONNABLE_LIBELLE_SPECIFIQUE">#REF!</definedName>
    <definedName name="P_Z_8_N_COLONNE_POSTE_INDICATION_SPECIFIQUE" localSheetId="6">#REF!</definedName>
    <definedName name="P_Z_8_N_COLONNE_POSTE_INDICATION_SPECIFIQUE">#REF!</definedName>
    <definedName name="P_Z_8_N_COLONNE_POSTE_INDICATION_STANDARD" localSheetId="6">#REF!</definedName>
    <definedName name="P_Z_8_N_COLONNE_POSTE_INDICATION_STANDARD">#REF!</definedName>
    <definedName name="P_Z_8_N_COLONNE_POSTE_SPECIFIQUE" localSheetId="6">#REF!</definedName>
    <definedName name="P_Z_8_N_COLONNE_POSTE_SPECIFIQUE">#REF!</definedName>
    <definedName name="P_Z_8_N_COLONNE_POSTE_STANDARD" localSheetId="6">#REF!</definedName>
    <definedName name="P_Z_8_N_COLONNE_POSTE_STANDARD">#REF!</definedName>
    <definedName name="P_Z_8_N_COLONNE_QT_ELIGIBLE_LIBELLE_DEFAUT" localSheetId="6">#REF!</definedName>
    <definedName name="P_Z_8_N_COLONNE_QT_ELIGIBLE_LIBELLE_DEFAUT">#REF!</definedName>
    <definedName name="P_Z_8_N_COLONNE_QT_ELIGIBLE_LIBELLE_SPECIFIQUE" localSheetId="6">#REF!</definedName>
    <definedName name="P_Z_8_N_COLONNE_QT_ELIGIBLE_LIBELLE_SPECIFIQUE">#REF!</definedName>
    <definedName name="P_Z_8_N_COLONNE_QT_RAISONNABLE_LIBELLE_DEFAUT" localSheetId="6">#REF!</definedName>
    <definedName name="P_Z_8_N_COLONNE_QT_RAISONNABLE_LIBELLE_DEFAUT">#REF!</definedName>
    <definedName name="P_Z_8_N_COLONNE_QT_RAISONNABLE_LIBELLE_SPECIFIQUE" localSheetId="6">#REF!</definedName>
    <definedName name="P_Z_8_N_COLONNE_QT_RAISONNABLE_LIBELLE_SPECIFIQUE">#REF!</definedName>
    <definedName name="P_Z_8_N_COLONNE_QUANTITE_INDICATION_SPECIFIQUE" localSheetId="6">#REF!</definedName>
    <definedName name="P_Z_8_N_COLONNE_QUANTITE_INDICATION_SPECIFIQUE">#REF!</definedName>
    <definedName name="P_Z_8_N_COLONNE_QUANTITE_INDICATION_STANDARD" localSheetId="6">#REF!</definedName>
    <definedName name="P_Z_8_N_COLONNE_QUANTITE_INDICATION_STANDARD">#REF!</definedName>
    <definedName name="P_Z_8_N_COLONNE_QUANTITE_SPECIFIQUE" localSheetId="6">#REF!</definedName>
    <definedName name="P_Z_8_N_COLONNE_QUANTITE_SPECIFIQUE">#REF!</definedName>
    <definedName name="P_Z_8_N_COLONNE_QUANTITE_STANDARD" localSheetId="6">#REF!</definedName>
    <definedName name="P_Z_8_N_COLONNE_QUANTITE_STANDARD">#REF!</definedName>
    <definedName name="P_Z_8_N_COLONNE_SOUS_OPERATION_INDICATION_SPECIFIQUE" localSheetId="6">#REF!</definedName>
    <definedName name="P_Z_8_N_COLONNE_SOUS_OPERATION_INDICATION_SPECIFIQUE">#REF!</definedName>
    <definedName name="P_Z_8_N_COLONNE_SOUS_OPERATION_INDICATION_STANDARD" localSheetId="6">#REF!</definedName>
    <definedName name="P_Z_8_N_COLONNE_SOUS_OPERATION_INDICATION_STANDARD">#REF!</definedName>
    <definedName name="P_Z_8_N_COLONNE_SOUS_OPERATION_SPECIFIQUE" localSheetId="6">#REF!</definedName>
    <definedName name="P_Z_8_N_COLONNE_SOUS_OPERATION_SPECIFIQUE">#REF!</definedName>
    <definedName name="P_Z_8_N_COLONNE_SOUS_OPERATION_STANDARD" localSheetId="6">#REF!</definedName>
    <definedName name="P_Z_8_N_COLONNE_SOUS_OPERATION_STANDARD">#REF!</definedName>
    <definedName name="P_Z_8_N_COLONNE_UNITE_INDICATION_SPECIFIQUE" localSheetId="6">#REF!</definedName>
    <definedName name="P_Z_8_N_COLONNE_UNITE_INDICATION_SPECIFIQUE">#REF!</definedName>
    <definedName name="P_Z_8_N_COLONNE_UNITE_INDICATION_STANDARD" localSheetId="6">#REF!</definedName>
    <definedName name="P_Z_8_N_COLONNE_UNITE_INDICATION_STANDARD">#REF!</definedName>
    <definedName name="P_Z_8_N_COLONNE_UNITE_SPECIFIQUE" localSheetId="6">#REF!</definedName>
    <definedName name="P_Z_8_N_COLONNE_UNITE_SPECIFIQUE">#REF!</definedName>
    <definedName name="P_Z_8_N_COLONNE_UNITE_STANDARD" localSheetId="6">#REF!</definedName>
    <definedName name="P_Z_8_N_COLONNE_UNITE_STANDARD">#REF!</definedName>
    <definedName name="P_Z_8_N_COLONNE_VALEUR_BAREME_INDICATION_SPECIFIQUE" localSheetId="6">#REF!</definedName>
    <definedName name="P_Z_8_N_COLONNE_VALEUR_BAREME_INDICATION_SPECIFIQUE">#REF!</definedName>
    <definedName name="P_Z_8_N_COLONNE_VALEUR_BAREME_INDICATION_STANDARD" localSheetId="6">#REF!</definedName>
    <definedName name="P_Z_8_N_COLONNE_VALEUR_BAREME_INDICATION_STANDARD">#REF!</definedName>
    <definedName name="P_Z_8_N_COLONNE_VALEUR_BAREME_SPECIFIQUE" localSheetId="6">#REF!</definedName>
    <definedName name="P_Z_8_N_COLONNE_VALEUR_BAREME_SPECIFIQUE">#REF!</definedName>
    <definedName name="P_Z_8_N_COLONNE_VALEUR_BAREME_STANDARD" localSheetId="6">#REF!</definedName>
    <definedName name="P_Z_8_N_COLONNE_VALEUR_BAREME_STANDARD">#REF!</definedName>
    <definedName name="P_Z_8_N_CONSIGNE_DEPENSES_BAREMES" localSheetId="6">#REF!</definedName>
    <definedName name="P_Z_8_N_CONSIGNE_DEPENSES_BAREMES">#REF!</definedName>
    <definedName name="P_Z_8_N_EXEMPLE_BAREME" localSheetId="6">#REF!</definedName>
    <definedName name="P_Z_8_N_EXEMPLE_BAREME">#REF!</definedName>
    <definedName name="P_Z_8_N_EXEMPLE_COMMENTAIRE" localSheetId="6">#REF!</definedName>
    <definedName name="P_Z_8_N_EXEMPLE_COMMENTAIRE">#REF!</definedName>
    <definedName name="P_Z_8_N_EXEMPLE_DESCRIPTION" localSheetId="6">#REF!</definedName>
    <definedName name="P_Z_8_N_EXEMPLE_DESCRIPTION">#REF!</definedName>
    <definedName name="P_Z_8_N_EXEMPLE_DONNEES" localSheetId="6">#REF!</definedName>
    <definedName name="P_Z_8_N_EXEMPLE_DONNEES">#REF!</definedName>
    <definedName name="P_Z_8_N_EXEMPLE_JUSTIFICATIF" localSheetId="6">#REF!</definedName>
    <definedName name="P_Z_8_N_EXEMPLE_JUSTIFICATIF">#REF!</definedName>
    <definedName name="P_Z_8_N_EXEMPLE_MT_PRESENTE" localSheetId="6">#REF!</definedName>
    <definedName name="P_Z_8_N_EXEMPLE_MT_PRESENTE">#REF!</definedName>
    <definedName name="P_Z_8_N_EXEMPLE_POSTE" localSheetId="6">#REF!</definedName>
    <definedName name="P_Z_8_N_EXEMPLE_POSTE">#REF!</definedName>
    <definedName name="P_Z_8_N_EXEMPLE_QUANTITE" localSheetId="6">#REF!</definedName>
    <definedName name="P_Z_8_N_EXEMPLE_QUANTITE">#REF!</definedName>
    <definedName name="P_Z_8_N_EXEMPLE_SOUS_OPERATION" localSheetId="6">#REF!</definedName>
    <definedName name="P_Z_8_N_EXEMPLE_SOUS_OPERATION">#REF!</definedName>
    <definedName name="P_Z_8_N_EXEMPLE_UNITE" localSheetId="6">#REF!</definedName>
    <definedName name="P_Z_8_N_EXEMPLE_UNITE">#REF!</definedName>
    <definedName name="P_Z_8_N_EXEMPLE_VALEUR_BAREME" localSheetId="6">#REF!</definedName>
    <definedName name="P_Z_8_N_EXEMPLE_VALEUR_BAREME">#REF!</definedName>
    <definedName name="P_Z_8_N_INTITULE_DEPENSES_BAREMES_DEFAUT" localSheetId="6">#REF!</definedName>
    <definedName name="P_Z_8_N_INTITULE_DEPENSES_BAREMES_DEFAUT">#REF!</definedName>
    <definedName name="P_Z_8_N_INTITULE_DEPENSES_BAREMES_SPECIFIQUE" localSheetId="6">#REF!</definedName>
    <definedName name="P_Z_8_N_INTITULE_DEPENSES_BAREMES_SPECIFIQUE">#REF!</definedName>
    <definedName name="P_Z_8_R_LIBELLES_CODES_BAREMES" localSheetId="6">#REF!</definedName>
    <definedName name="P_Z_8_R_LIBELLES_CODES_BAREMES">#REF!</definedName>
    <definedName name="P_Z_8_R_LIBELLES_CODES_BAREMES_1" localSheetId="6">#REF!</definedName>
    <definedName name="P_Z_8_R_LIBELLES_CODES_BAREMES_1">#REF!</definedName>
    <definedName name="P_Z_8_R_LIBELLES_CODES_BAREMES_10" localSheetId="6">#REF!</definedName>
    <definedName name="P_Z_8_R_LIBELLES_CODES_BAREMES_10">#REF!</definedName>
    <definedName name="P_Z_8_R_LIBELLES_CODES_BAREMES_11" localSheetId="6">#REF!</definedName>
    <definedName name="P_Z_8_R_LIBELLES_CODES_BAREMES_11">#REF!</definedName>
    <definedName name="P_Z_8_R_LIBELLES_CODES_BAREMES_12" localSheetId="6">#REF!</definedName>
    <definedName name="P_Z_8_R_LIBELLES_CODES_BAREMES_12">#REF!</definedName>
    <definedName name="P_Z_8_R_LIBELLES_CODES_BAREMES_13" localSheetId="6">#REF!</definedName>
    <definedName name="P_Z_8_R_LIBELLES_CODES_BAREMES_13">#REF!</definedName>
    <definedName name="P_Z_8_R_LIBELLES_CODES_BAREMES_14" localSheetId="6">#REF!</definedName>
    <definedName name="P_Z_8_R_LIBELLES_CODES_BAREMES_14">#REF!</definedName>
    <definedName name="P_Z_8_R_LIBELLES_CODES_BAREMES_15" localSheetId="6">#REF!</definedName>
    <definedName name="P_Z_8_R_LIBELLES_CODES_BAREMES_15">#REF!</definedName>
    <definedName name="P_Z_8_R_LIBELLES_CODES_BAREMES_16" localSheetId="6">#REF!</definedName>
    <definedName name="P_Z_8_R_LIBELLES_CODES_BAREMES_16">#REF!</definedName>
    <definedName name="P_Z_8_R_LIBELLES_CODES_BAREMES_17" localSheetId="6">#REF!</definedName>
    <definedName name="P_Z_8_R_LIBELLES_CODES_BAREMES_17">#REF!</definedName>
    <definedName name="P_Z_8_R_LIBELLES_CODES_BAREMES_18" localSheetId="6">#REF!</definedName>
    <definedName name="P_Z_8_R_LIBELLES_CODES_BAREMES_18">#REF!</definedName>
    <definedName name="P_Z_8_R_LIBELLES_CODES_BAREMES_19" localSheetId="6">#REF!</definedName>
    <definedName name="P_Z_8_R_LIBELLES_CODES_BAREMES_19">#REF!</definedName>
    <definedName name="P_Z_8_R_LIBELLES_CODES_BAREMES_2" localSheetId="6">#REF!</definedName>
    <definedName name="P_Z_8_R_LIBELLES_CODES_BAREMES_2">#REF!</definedName>
    <definedName name="P_Z_8_R_LIBELLES_CODES_BAREMES_20" localSheetId="6">#REF!</definedName>
    <definedName name="P_Z_8_R_LIBELLES_CODES_BAREMES_20">#REF!</definedName>
    <definedName name="P_Z_8_R_LIBELLES_CODES_BAREMES_21" localSheetId="6">#REF!</definedName>
    <definedName name="P_Z_8_R_LIBELLES_CODES_BAREMES_21">#REF!</definedName>
    <definedName name="P_Z_8_R_LIBELLES_CODES_BAREMES_22" localSheetId="6">#REF!</definedName>
    <definedName name="P_Z_8_R_LIBELLES_CODES_BAREMES_22">#REF!</definedName>
    <definedName name="P_Z_8_R_LIBELLES_CODES_BAREMES_23" localSheetId="6">#REF!</definedName>
    <definedName name="P_Z_8_R_LIBELLES_CODES_BAREMES_23">#REF!</definedName>
    <definedName name="P_Z_8_R_LIBELLES_CODES_BAREMES_24" localSheetId="6">#REF!</definedName>
    <definedName name="P_Z_8_R_LIBELLES_CODES_BAREMES_24">#REF!</definedName>
    <definedName name="P_Z_8_R_LIBELLES_CODES_BAREMES_25" localSheetId="6">#REF!</definedName>
    <definedName name="P_Z_8_R_LIBELLES_CODES_BAREMES_25">#REF!</definedName>
    <definedName name="P_Z_8_R_LIBELLES_CODES_BAREMES_26" localSheetId="6">#REF!</definedName>
    <definedName name="P_Z_8_R_LIBELLES_CODES_BAREMES_26">#REF!</definedName>
    <definedName name="P_Z_8_R_LIBELLES_CODES_BAREMES_27" localSheetId="6">#REF!</definedName>
    <definedName name="P_Z_8_R_LIBELLES_CODES_BAREMES_27">#REF!</definedName>
    <definedName name="P_Z_8_R_LIBELLES_CODES_BAREMES_28" localSheetId="6">#REF!</definedName>
    <definedName name="P_Z_8_R_LIBELLES_CODES_BAREMES_28">#REF!</definedName>
    <definedName name="P_Z_8_R_LIBELLES_CODES_BAREMES_29" localSheetId="6">#REF!</definedName>
    <definedName name="P_Z_8_R_LIBELLES_CODES_BAREMES_29">#REF!</definedName>
    <definedName name="P_Z_8_R_LIBELLES_CODES_BAREMES_3" localSheetId="6">#REF!</definedName>
    <definedName name="P_Z_8_R_LIBELLES_CODES_BAREMES_3">#REF!</definedName>
    <definedName name="P_Z_8_R_LIBELLES_CODES_BAREMES_30" localSheetId="6">#REF!</definedName>
    <definedName name="P_Z_8_R_LIBELLES_CODES_BAREMES_30">#REF!</definedName>
    <definedName name="P_Z_8_R_LIBELLES_CODES_BAREMES_31" localSheetId="6">#REF!</definedName>
    <definedName name="P_Z_8_R_LIBELLES_CODES_BAREMES_31">#REF!</definedName>
    <definedName name="P_Z_8_R_LIBELLES_CODES_BAREMES_32" localSheetId="6">#REF!</definedName>
    <definedName name="P_Z_8_R_LIBELLES_CODES_BAREMES_32">#REF!</definedName>
    <definedName name="P_Z_8_R_LIBELLES_CODES_BAREMES_33" localSheetId="6">#REF!</definedName>
    <definedName name="P_Z_8_R_LIBELLES_CODES_BAREMES_33">#REF!</definedName>
    <definedName name="P_Z_8_R_LIBELLES_CODES_BAREMES_34" localSheetId="6">#REF!</definedName>
    <definedName name="P_Z_8_R_LIBELLES_CODES_BAREMES_34">#REF!</definedName>
    <definedName name="P_Z_8_R_LIBELLES_CODES_BAREMES_35" localSheetId="6">#REF!</definedName>
    <definedName name="P_Z_8_R_LIBELLES_CODES_BAREMES_35">#REF!</definedName>
    <definedName name="P_Z_8_R_LIBELLES_CODES_BAREMES_36" localSheetId="6">#REF!</definedName>
    <definedName name="P_Z_8_R_LIBELLES_CODES_BAREMES_36">#REF!</definedName>
    <definedName name="P_Z_8_R_LIBELLES_CODES_BAREMES_37" localSheetId="6">#REF!</definedName>
    <definedName name="P_Z_8_R_LIBELLES_CODES_BAREMES_37">#REF!</definedName>
    <definedName name="P_Z_8_R_LIBELLES_CODES_BAREMES_38" localSheetId="6">#REF!</definedName>
    <definedName name="P_Z_8_R_LIBELLES_CODES_BAREMES_38">#REF!</definedName>
    <definedName name="P_Z_8_R_LIBELLES_CODES_BAREMES_39" localSheetId="6">#REF!</definedName>
    <definedName name="P_Z_8_R_LIBELLES_CODES_BAREMES_39">#REF!</definedName>
    <definedName name="P_Z_8_R_LIBELLES_CODES_BAREMES_4" localSheetId="6">#REF!</definedName>
    <definedName name="P_Z_8_R_LIBELLES_CODES_BAREMES_4">#REF!</definedName>
    <definedName name="P_Z_8_R_LIBELLES_CODES_BAREMES_40" localSheetId="6">#REF!</definedName>
    <definedName name="P_Z_8_R_LIBELLES_CODES_BAREMES_40">#REF!</definedName>
    <definedName name="P_Z_8_R_LIBELLES_CODES_BAREMES_5" localSheetId="6">#REF!</definedName>
    <definedName name="P_Z_8_R_LIBELLES_CODES_BAREMES_5">#REF!</definedName>
    <definedName name="P_Z_8_R_LIBELLES_CODES_BAREMES_6" localSheetId="6">#REF!</definedName>
    <definedName name="P_Z_8_R_LIBELLES_CODES_BAREMES_6">#REF!</definedName>
    <definedName name="P_Z_8_R_LIBELLES_CODES_BAREMES_7" localSheetId="6">#REF!</definedName>
    <definedName name="P_Z_8_R_LIBELLES_CODES_BAREMES_7">#REF!</definedName>
    <definedName name="P_Z_8_R_LIBELLES_CODES_BAREMES_8" localSheetId="6">#REF!</definedName>
    <definedName name="P_Z_8_R_LIBELLES_CODES_BAREMES_8">#REF!</definedName>
    <definedName name="P_Z_8_R_LIBELLES_CODES_BAREMES_9" localSheetId="6">#REF!</definedName>
    <definedName name="P_Z_8_R_LIBELLES_CODES_BAREMES_9">#REF!</definedName>
    <definedName name="P_Z_8_R_LIBELLES_DESCRIPTIONS" localSheetId="6">#REF!</definedName>
    <definedName name="P_Z_8_R_LIBELLES_DESCRIPTIONS">#REF!</definedName>
    <definedName name="P_Z_8_R_LIBELLES_DESCRIPTIONS_1" localSheetId="6">#REF!</definedName>
    <definedName name="P_Z_8_R_LIBELLES_DESCRIPTIONS_1">#REF!</definedName>
    <definedName name="P_Z_8_R_LIBELLES_DESCRIPTIONS_10" localSheetId="6">#REF!</definedName>
    <definedName name="P_Z_8_R_LIBELLES_DESCRIPTIONS_10">#REF!</definedName>
    <definedName name="P_Z_8_R_LIBELLES_DESCRIPTIONS_11" localSheetId="6">#REF!</definedName>
    <definedName name="P_Z_8_R_LIBELLES_DESCRIPTIONS_11">#REF!</definedName>
    <definedName name="P_Z_8_R_LIBELLES_DESCRIPTIONS_12" localSheetId="6">#REF!</definedName>
    <definedName name="P_Z_8_R_LIBELLES_DESCRIPTIONS_12">#REF!</definedName>
    <definedName name="P_Z_8_R_LIBELLES_DESCRIPTIONS_13" localSheetId="6">#REF!</definedName>
    <definedName name="P_Z_8_R_LIBELLES_DESCRIPTIONS_13">#REF!</definedName>
    <definedName name="P_Z_8_R_LIBELLES_DESCRIPTIONS_14" localSheetId="6">#REF!</definedName>
    <definedName name="P_Z_8_R_LIBELLES_DESCRIPTIONS_14">#REF!</definedName>
    <definedName name="P_Z_8_R_LIBELLES_DESCRIPTIONS_15" localSheetId="6">#REF!</definedName>
    <definedName name="P_Z_8_R_LIBELLES_DESCRIPTIONS_15">#REF!</definedName>
    <definedName name="P_Z_8_R_LIBELLES_DESCRIPTIONS_16" localSheetId="6">#REF!</definedName>
    <definedName name="P_Z_8_R_LIBELLES_DESCRIPTIONS_16">#REF!</definedName>
    <definedName name="P_Z_8_R_LIBELLES_DESCRIPTIONS_17" localSheetId="6">#REF!</definedName>
    <definedName name="P_Z_8_R_LIBELLES_DESCRIPTIONS_17">#REF!</definedName>
    <definedName name="P_Z_8_R_LIBELLES_DESCRIPTIONS_18" localSheetId="6">#REF!</definedName>
    <definedName name="P_Z_8_R_LIBELLES_DESCRIPTIONS_18">#REF!</definedName>
    <definedName name="P_Z_8_R_LIBELLES_DESCRIPTIONS_19" localSheetId="6">#REF!</definedName>
    <definedName name="P_Z_8_R_LIBELLES_DESCRIPTIONS_19">#REF!</definedName>
    <definedName name="P_Z_8_R_LIBELLES_DESCRIPTIONS_2" localSheetId="6">#REF!</definedName>
    <definedName name="P_Z_8_R_LIBELLES_DESCRIPTIONS_2">#REF!</definedName>
    <definedName name="P_Z_8_R_LIBELLES_DESCRIPTIONS_20" localSheetId="6">#REF!</definedName>
    <definedName name="P_Z_8_R_LIBELLES_DESCRIPTIONS_20">#REF!</definedName>
    <definedName name="P_Z_8_R_LIBELLES_DESCRIPTIONS_3" localSheetId="6">#REF!</definedName>
    <definedName name="P_Z_8_R_LIBELLES_DESCRIPTIONS_3">#REF!</definedName>
    <definedName name="P_Z_8_R_LIBELLES_DESCRIPTIONS_4" localSheetId="6">#REF!</definedName>
    <definedName name="P_Z_8_R_LIBELLES_DESCRIPTIONS_4">#REF!</definedName>
    <definedName name="P_Z_8_R_LIBELLES_DESCRIPTIONS_5" localSheetId="6">#REF!</definedName>
    <definedName name="P_Z_8_R_LIBELLES_DESCRIPTIONS_5">#REF!</definedName>
    <definedName name="P_Z_8_R_LIBELLES_DESCRIPTIONS_6" localSheetId="6">#REF!</definedName>
    <definedName name="P_Z_8_R_LIBELLES_DESCRIPTIONS_6">#REF!</definedName>
    <definedName name="P_Z_8_R_LIBELLES_DESCRIPTIONS_7" localSheetId="6">#REF!</definedName>
    <definedName name="P_Z_8_R_LIBELLES_DESCRIPTIONS_7">#REF!</definedName>
    <definedName name="P_Z_8_R_LIBELLES_DESCRIPTIONS_8" localSheetId="6">#REF!</definedName>
    <definedName name="P_Z_8_R_LIBELLES_DESCRIPTIONS_8">#REF!</definedName>
    <definedName name="P_Z_8_R_LIBELLES_DESCRIPTIONS_9" localSheetId="6">#REF!</definedName>
    <definedName name="P_Z_8_R_LIBELLES_DESCRIPTIONS_9">#REF!</definedName>
    <definedName name="P_Z_8_R_LIBELLES_POSTES" localSheetId="6">#REF!</definedName>
    <definedName name="P_Z_8_R_LIBELLES_POSTES">#REF!</definedName>
    <definedName name="P_Z_8_R_LIBELLES_POSTES_1" localSheetId="6">#REF!</definedName>
    <definedName name="P_Z_8_R_LIBELLES_POSTES_1">#REF!</definedName>
    <definedName name="P_Z_8_R_LIBELLES_POSTES_10" localSheetId="6">#REF!</definedName>
    <definedName name="P_Z_8_R_LIBELLES_POSTES_10">#REF!</definedName>
    <definedName name="P_Z_8_R_LIBELLES_POSTES_11" localSheetId="6">#REF!</definedName>
    <definedName name="P_Z_8_R_LIBELLES_POSTES_11">#REF!</definedName>
    <definedName name="P_Z_8_R_LIBELLES_POSTES_12" localSheetId="6">#REF!</definedName>
    <definedName name="P_Z_8_R_LIBELLES_POSTES_12">#REF!</definedName>
    <definedName name="P_Z_8_R_LIBELLES_POSTES_13" localSheetId="6">#REF!</definedName>
    <definedName name="P_Z_8_R_LIBELLES_POSTES_13">#REF!</definedName>
    <definedName name="P_Z_8_R_LIBELLES_POSTES_14" localSheetId="6">#REF!</definedName>
    <definedName name="P_Z_8_R_LIBELLES_POSTES_14">#REF!</definedName>
    <definedName name="P_Z_8_R_LIBELLES_POSTES_15" localSheetId="6">#REF!</definedName>
    <definedName name="P_Z_8_R_LIBELLES_POSTES_15">#REF!</definedName>
    <definedName name="P_Z_8_R_LIBELLES_POSTES_16" localSheetId="6">#REF!</definedName>
    <definedName name="P_Z_8_R_LIBELLES_POSTES_16">#REF!</definedName>
    <definedName name="P_Z_8_R_LIBELLES_POSTES_17" localSheetId="6">#REF!</definedName>
    <definedName name="P_Z_8_R_LIBELLES_POSTES_17">#REF!</definedName>
    <definedName name="P_Z_8_R_LIBELLES_POSTES_18" localSheetId="6">#REF!</definedName>
    <definedName name="P_Z_8_R_LIBELLES_POSTES_18">#REF!</definedName>
    <definedName name="P_Z_8_R_LIBELLES_POSTES_19" localSheetId="6">#REF!</definedName>
    <definedName name="P_Z_8_R_LIBELLES_POSTES_19">#REF!</definedName>
    <definedName name="P_Z_8_R_LIBELLES_POSTES_2" localSheetId="6">#REF!</definedName>
    <definedName name="P_Z_8_R_LIBELLES_POSTES_2">#REF!</definedName>
    <definedName name="P_Z_8_R_LIBELLES_POSTES_20" localSheetId="6">#REF!</definedName>
    <definedName name="P_Z_8_R_LIBELLES_POSTES_20">#REF!</definedName>
    <definedName name="P_Z_8_R_LIBELLES_POSTES_3" localSheetId="6">#REF!</definedName>
    <definedName name="P_Z_8_R_LIBELLES_POSTES_3">#REF!</definedName>
    <definedName name="P_Z_8_R_LIBELLES_POSTES_4" localSheetId="6">#REF!</definedName>
    <definedName name="P_Z_8_R_LIBELLES_POSTES_4">#REF!</definedName>
    <definedName name="P_Z_8_R_LIBELLES_POSTES_5" localSheetId="6">#REF!</definedName>
    <definedName name="P_Z_8_R_LIBELLES_POSTES_5">#REF!</definedName>
    <definedName name="P_Z_8_R_LIBELLES_POSTES_6" localSheetId="6">#REF!</definedName>
    <definedName name="P_Z_8_R_LIBELLES_POSTES_6">#REF!</definedName>
    <definedName name="P_Z_8_R_LIBELLES_POSTES_7" localSheetId="6">#REF!</definedName>
    <definedName name="P_Z_8_R_LIBELLES_POSTES_7">#REF!</definedName>
    <definedName name="P_Z_8_R_LIBELLES_POSTES_8" localSheetId="6">#REF!</definedName>
    <definedName name="P_Z_8_R_LIBELLES_POSTES_8">#REF!</definedName>
    <definedName name="P_Z_8_R_LIBELLES_POSTES_9" localSheetId="6">#REF!</definedName>
    <definedName name="P_Z_8_R_LIBELLES_POSTES_9">#REF!</definedName>
    <definedName name="P_Z_8_R_LIBELLES_SOUS_OPERATIONS" localSheetId="6">#REF!</definedName>
    <definedName name="P_Z_8_R_LIBELLES_SOUS_OPERATIONS">#REF!</definedName>
    <definedName name="P_Z_8_R_LIBELLES_SOUS_OPERATIONS_1" localSheetId="6">#REF!</definedName>
    <definedName name="P_Z_8_R_LIBELLES_SOUS_OPERATIONS_1">#REF!</definedName>
    <definedName name="P_Z_8_R_LIBELLES_SOUS_OPERATIONS_10" localSheetId="6">#REF!</definedName>
    <definedName name="P_Z_8_R_LIBELLES_SOUS_OPERATIONS_10">#REF!</definedName>
    <definedName name="P_Z_8_R_LIBELLES_SOUS_OPERATIONS_11" localSheetId="6">#REF!</definedName>
    <definedName name="P_Z_8_R_LIBELLES_SOUS_OPERATIONS_11">#REF!</definedName>
    <definedName name="P_Z_8_R_LIBELLES_SOUS_OPERATIONS_12" localSheetId="6">#REF!</definedName>
    <definedName name="P_Z_8_R_LIBELLES_SOUS_OPERATIONS_12">#REF!</definedName>
    <definedName name="P_Z_8_R_LIBELLES_SOUS_OPERATIONS_13" localSheetId="6">#REF!</definedName>
    <definedName name="P_Z_8_R_LIBELLES_SOUS_OPERATIONS_13">#REF!</definedName>
    <definedName name="P_Z_8_R_LIBELLES_SOUS_OPERATIONS_14" localSheetId="6">#REF!</definedName>
    <definedName name="P_Z_8_R_LIBELLES_SOUS_OPERATIONS_14">#REF!</definedName>
    <definedName name="P_Z_8_R_LIBELLES_SOUS_OPERATIONS_15" localSheetId="6">#REF!</definedName>
    <definedName name="P_Z_8_R_LIBELLES_SOUS_OPERATIONS_15">#REF!</definedName>
    <definedName name="P_Z_8_R_LIBELLES_SOUS_OPERATIONS_16" localSheetId="6">#REF!</definedName>
    <definedName name="P_Z_8_R_LIBELLES_SOUS_OPERATIONS_16">#REF!</definedName>
    <definedName name="P_Z_8_R_LIBELLES_SOUS_OPERATIONS_17" localSheetId="6">#REF!</definedName>
    <definedName name="P_Z_8_R_LIBELLES_SOUS_OPERATIONS_17">#REF!</definedName>
    <definedName name="P_Z_8_R_LIBELLES_SOUS_OPERATIONS_18" localSheetId="6">#REF!</definedName>
    <definedName name="P_Z_8_R_LIBELLES_SOUS_OPERATIONS_18">#REF!</definedName>
    <definedName name="P_Z_8_R_LIBELLES_SOUS_OPERATIONS_19" localSheetId="6">#REF!</definedName>
    <definedName name="P_Z_8_R_LIBELLES_SOUS_OPERATIONS_19">#REF!</definedName>
    <definedName name="P_Z_8_R_LIBELLES_SOUS_OPERATIONS_2" localSheetId="6">#REF!</definedName>
    <definedName name="P_Z_8_R_LIBELLES_SOUS_OPERATIONS_2">#REF!</definedName>
    <definedName name="P_Z_8_R_LIBELLES_SOUS_OPERATIONS_20" localSheetId="6">#REF!</definedName>
    <definedName name="P_Z_8_R_LIBELLES_SOUS_OPERATIONS_20">#REF!</definedName>
    <definedName name="P_Z_8_R_LIBELLES_SOUS_OPERATIONS_3" localSheetId="6">#REF!</definedName>
    <definedName name="P_Z_8_R_LIBELLES_SOUS_OPERATIONS_3">#REF!</definedName>
    <definedName name="P_Z_8_R_LIBELLES_SOUS_OPERATIONS_4" localSheetId="6">#REF!</definedName>
    <definedName name="P_Z_8_R_LIBELLES_SOUS_OPERATIONS_4">#REF!</definedName>
    <definedName name="P_Z_8_R_LIBELLES_SOUS_OPERATIONS_5" localSheetId="6">#REF!</definedName>
    <definedName name="P_Z_8_R_LIBELLES_SOUS_OPERATIONS_5">#REF!</definedName>
    <definedName name="P_Z_8_R_LIBELLES_SOUS_OPERATIONS_6" localSheetId="6">#REF!</definedName>
    <definedName name="P_Z_8_R_LIBELLES_SOUS_OPERATIONS_6">#REF!</definedName>
    <definedName name="P_Z_8_R_LIBELLES_SOUS_OPERATIONS_7" localSheetId="6">#REF!</definedName>
    <definedName name="P_Z_8_R_LIBELLES_SOUS_OPERATIONS_7">#REF!</definedName>
    <definedName name="P_Z_8_R_LIBELLES_SOUS_OPERATIONS_8" localSheetId="6">#REF!</definedName>
    <definedName name="P_Z_8_R_LIBELLES_SOUS_OPERATIONS_8">#REF!</definedName>
    <definedName name="P_Z_8_R_LIBELLES_SOUS_OPERATIONS_9" localSheetId="6">#REF!</definedName>
    <definedName name="P_Z_8_R_LIBELLES_SOUS_OPERATIONS_9">#REF!</definedName>
    <definedName name="P_Z_F_B_TYPE_1_ACTIVE" localSheetId="6">#REF!</definedName>
    <definedName name="P_Z_F_B_TYPE_1_ACTIVE">#REF!</definedName>
    <definedName name="P_Z_F_B_TYPE_10_ACTIVE" localSheetId="6">#REF!</definedName>
    <definedName name="P_Z_F_B_TYPE_10_ACTIVE">#REF!</definedName>
    <definedName name="P_Z_F_B_TYPE_11_ACTIVE" localSheetId="6">#REF!</definedName>
    <definedName name="P_Z_F_B_TYPE_11_ACTIVE">#REF!</definedName>
    <definedName name="P_Z_F_B_TYPE_12_ACTIVE" localSheetId="6">#REF!</definedName>
    <definedName name="P_Z_F_B_TYPE_12_ACTIVE">#REF!</definedName>
    <definedName name="P_Z_F_B_TYPE_13_ACTIVE" localSheetId="6">#REF!</definedName>
    <definedName name="P_Z_F_B_TYPE_13_ACTIVE">#REF!</definedName>
    <definedName name="P_Z_F_B_TYPE_2_ACTIVE" localSheetId="6">#REF!</definedName>
    <definedName name="P_Z_F_B_TYPE_2_ACTIVE">#REF!</definedName>
    <definedName name="P_Z_F_B_TYPE_3_ACTIVE" localSheetId="6">#REF!</definedName>
    <definedName name="P_Z_F_B_TYPE_3_ACTIVE">#REF!</definedName>
    <definedName name="P_Z_F_B_TYPE_4_ACTIVE" localSheetId="6">#REF!</definedName>
    <definedName name="P_Z_F_B_TYPE_4_ACTIVE">#REF!</definedName>
    <definedName name="P_Z_F_B_TYPE_5_ACTIVE" localSheetId="6">#REF!</definedName>
    <definedName name="P_Z_F_B_TYPE_5_ACTIVE">#REF!</definedName>
    <definedName name="P_Z_F_B_TYPE_6_ACTIVE" localSheetId="6">#REF!</definedName>
    <definedName name="P_Z_F_B_TYPE_6_ACTIVE">#REF!</definedName>
    <definedName name="P_Z_F_B_TYPE_7_ACTIVE" localSheetId="6">#REF!</definedName>
    <definedName name="P_Z_F_B_TYPE_7_ACTIVE">#REF!</definedName>
    <definedName name="P_Z_F_B_TYPE_8_ACTIVE" localSheetId="6">#REF!</definedName>
    <definedName name="P_Z_F_B_TYPE_8_ACTIVE">#REF!</definedName>
    <definedName name="P_Z_F_B_TYPE_9_ACTIVE" localSheetId="6">#REF!</definedName>
    <definedName name="P_Z_F_B_TYPE_9_ACTIVE">#REF!</definedName>
    <definedName name="P_Z_F_N_CODE_INTERVENTION" localSheetId="6">#REF!</definedName>
    <definedName name="P_Z_F_N_CODE_INTERVENTION">#REF!</definedName>
    <definedName name="P_Z_F_N_CONSIGNES_UTILISATION" localSheetId="6">#REF!</definedName>
    <definedName name="P_Z_F_N_CONSIGNES_UTILISATION">#REF!</definedName>
    <definedName name="P_Z_F_N_CONSIGNES_UTILISATION_FIN" localSheetId="6">#REF!</definedName>
    <definedName name="P_Z_F_N_CONSIGNES_UTILISATION_FIN">#REF!</definedName>
    <definedName name="P_Z_F_N_LIBELLE_DISPOSITIF" localSheetId="6">#REF!</definedName>
    <definedName name="P_Z_F_N_LIBELLE_DISPOSITIF">#REF!</definedName>
    <definedName name="P_Z_F_N_NB_LOGOS_FINANCEURS" localSheetId="6">#REF!</definedName>
    <definedName name="P_Z_F_N_NB_LOGOS_FINANCEURS">#REF!</definedName>
    <definedName name="P_Z_F_N_RAPPELS" localSheetId="6">#REF!</definedName>
    <definedName name="P_Z_F_N_RAPPELS">#REF!</definedName>
    <definedName name="P_Z_G_R_G_BOOLEEN" localSheetId="6">#REF!</definedName>
    <definedName name="P_Z_G_R_G_BOOLEEN">#REF!</definedName>
    <definedName name="P_Z_G_R_G_BOOLEEN_NON" localSheetId="6">#REF!</definedName>
    <definedName name="P_Z_G_R_G_BOOLEEN_NON">#REF!</definedName>
    <definedName name="P_Z_G_R_G_BOOLEEN_OUI" localSheetId="6">#REF!</definedName>
    <definedName name="P_Z_G_R_G_BOOLEEN_OUI">#REF!</definedName>
    <definedName name="P_Z_G_R_G_INTERVENTIONS_PSN" localSheetId="6">#REF!</definedName>
    <definedName name="P_Z_G_R_G_INTERVENTIONS_PSN">#REF!</definedName>
    <definedName name="P_Z_G_R_G_NB_CATEGORIES" localSheetId="6">#REF!</definedName>
    <definedName name="P_Z_G_R_G_NB_CATEGORIES">#REF!</definedName>
    <definedName name="P_Z_G_R_G_NB_LOGOS_FINANCEURS" localSheetId="6">#REF!</definedName>
    <definedName name="P_Z_G_R_G_NB_LOGOS_FINANCEURS">#REF!</definedName>
    <definedName name="_xlnm.Print_Area" localSheetId="0">Accueil!$A$1:$X$30</definedName>
    <definedName name="_xlnm.Print_Area" localSheetId="9">'BASE DE DONNEES'!$A$1:$E$51</definedName>
    <definedName name="_xlnm.Print_Area" localSheetId="8">PUBLIPOSTAGE!$A$1:$DG$2</definedName>
    <definedName name="zz" localSheetId="6">#REF!</definedName>
    <definedName name="zz">#REF!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52" l="1"/>
  <c r="C7" i="46"/>
  <c r="C8" i="46"/>
  <c r="C9" i="46"/>
  <c r="H6" i="52" l="1"/>
  <c r="H7" i="52"/>
  <c r="H8" i="52"/>
  <c r="H9" i="52"/>
  <c r="H10" i="52"/>
  <c r="H11" i="52"/>
  <c r="H12" i="52"/>
  <c r="H13" i="52"/>
  <c r="H14" i="52"/>
  <c r="H15" i="52"/>
  <c r="H16" i="52"/>
  <c r="H17" i="52"/>
  <c r="H18" i="52"/>
  <c r="H19" i="52"/>
  <c r="H20" i="52"/>
  <c r="H21" i="52"/>
  <c r="H22" i="52"/>
  <c r="H23" i="52"/>
  <c r="H24" i="52"/>
  <c r="H25" i="52"/>
  <c r="H26" i="52"/>
  <c r="H27" i="52"/>
  <c r="H28" i="52"/>
  <c r="H29" i="52"/>
  <c r="H30" i="52"/>
  <c r="H31" i="52"/>
  <c r="H32" i="52"/>
  <c r="H33" i="52"/>
  <c r="H34" i="52"/>
  <c r="H35" i="52"/>
  <c r="H36" i="52"/>
  <c r="H37" i="52"/>
  <c r="H38" i="52"/>
  <c r="H39" i="52"/>
  <c r="H40" i="52"/>
  <c r="H41" i="52"/>
  <c r="H42" i="52"/>
  <c r="H43" i="52"/>
  <c r="H44" i="52"/>
  <c r="H45" i="52"/>
  <c r="H46" i="52"/>
  <c r="H47" i="52"/>
  <c r="H48" i="52"/>
  <c r="H49" i="52"/>
  <c r="H50" i="52"/>
  <c r="H51" i="52"/>
  <c r="H52" i="52"/>
  <c r="H53" i="52"/>
  <c r="H54" i="52"/>
  <c r="H55" i="52"/>
  <c r="H56" i="52"/>
  <c r="H57" i="52"/>
  <c r="H58" i="52"/>
  <c r="H59" i="52"/>
  <c r="H60" i="52"/>
  <c r="H61" i="52"/>
  <c r="H62" i="52"/>
  <c r="H63" i="52"/>
  <c r="H64" i="52"/>
  <c r="H65" i="52"/>
  <c r="H66" i="52"/>
  <c r="H67" i="52"/>
  <c r="H68" i="52"/>
  <c r="H69" i="52"/>
  <c r="H70" i="52"/>
  <c r="H71" i="52"/>
  <c r="H72" i="52"/>
  <c r="H73" i="52"/>
  <c r="H74" i="52"/>
  <c r="H75" i="52"/>
  <c r="H76" i="52"/>
  <c r="H77" i="52"/>
  <c r="H78" i="52"/>
  <c r="H79" i="52"/>
  <c r="H80" i="52"/>
  <c r="H81" i="52"/>
  <c r="H82" i="52"/>
  <c r="H83" i="52"/>
  <c r="H84" i="52"/>
  <c r="H85" i="52"/>
  <c r="H86" i="52"/>
  <c r="H87" i="52"/>
  <c r="H88" i="52"/>
  <c r="H89" i="52"/>
  <c r="H90" i="52"/>
  <c r="H91" i="52"/>
  <c r="H92" i="52"/>
  <c r="H93" i="52"/>
  <c r="H94" i="52"/>
  <c r="H95" i="52"/>
  <c r="H96" i="52"/>
  <c r="H97" i="52"/>
  <c r="H98" i="52"/>
  <c r="H99" i="52"/>
  <c r="H100" i="52"/>
  <c r="H101" i="52"/>
  <c r="H102" i="52"/>
  <c r="H103" i="52"/>
  <c r="H104" i="52"/>
  <c r="H4" i="52"/>
  <c r="B18" i="31" l="1"/>
  <c r="B19" i="31"/>
  <c r="B20" i="31"/>
  <c r="B17" i="31"/>
  <c r="Y5" i="28" l="1"/>
  <c r="I7" i="46"/>
  <c r="I8" i="46"/>
  <c r="I9" i="46"/>
  <c r="I6" i="46"/>
  <c r="I5" i="46"/>
  <c r="D8" i="46"/>
  <c r="H8" i="46" s="1"/>
  <c r="K8" i="46" s="1"/>
  <c r="D9" i="46"/>
  <c r="D7" i="46"/>
  <c r="F6" i="46"/>
  <c r="F7" i="46"/>
  <c r="F8" i="46"/>
  <c r="F9" i="46"/>
  <c r="L8" i="46" l="1"/>
  <c r="G8" i="46"/>
  <c r="G7" i="46"/>
  <c r="H7" i="46"/>
  <c r="K7" i="46" s="1"/>
  <c r="Q17" i="52"/>
  <c r="R17" i="52" s="1"/>
  <c r="U17" i="52" s="1"/>
  <c r="Q18" i="52"/>
  <c r="R18" i="52" s="1"/>
  <c r="U18" i="52" s="1"/>
  <c r="Q23" i="52"/>
  <c r="R23" i="52" s="1"/>
  <c r="Q31" i="52"/>
  <c r="R31" i="52" s="1"/>
  <c r="U31" i="52" s="1"/>
  <c r="Q59" i="52"/>
  <c r="R59" i="52" s="1"/>
  <c r="U59" i="52" s="1"/>
  <c r="Q60" i="52"/>
  <c r="R60" i="52" s="1"/>
  <c r="Q73" i="52"/>
  <c r="R73" i="52" s="1"/>
  <c r="U73" i="52" s="1"/>
  <c r="Q74" i="52"/>
  <c r="R74" i="52" s="1"/>
  <c r="Q79" i="52"/>
  <c r="R79" i="52" s="1"/>
  <c r="U79" i="52" s="1"/>
  <c r="I5" i="52"/>
  <c r="I6" i="52"/>
  <c r="Q6" i="52" s="1"/>
  <c r="R6" i="52" s="1"/>
  <c r="U6" i="52" s="1"/>
  <c r="I7" i="52"/>
  <c r="Q7" i="52" s="1"/>
  <c r="R7" i="52" s="1"/>
  <c r="U7" i="52" s="1"/>
  <c r="I8" i="52"/>
  <c r="Q8" i="52" s="1"/>
  <c r="R8" i="52" s="1"/>
  <c r="U8" i="52" s="1"/>
  <c r="I9" i="52"/>
  <c r="Q9" i="52" s="1"/>
  <c r="R9" i="52" s="1"/>
  <c r="U9" i="52" s="1"/>
  <c r="I10" i="52"/>
  <c r="Q10" i="52" s="1"/>
  <c r="R10" i="52" s="1"/>
  <c r="U10" i="52" s="1"/>
  <c r="I11" i="52"/>
  <c r="Q11" i="52" s="1"/>
  <c r="R11" i="52" s="1"/>
  <c r="U11" i="52" s="1"/>
  <c r="I12" i="52"/>
  <c r="Q12" i="52" s="1"/>
  <c r="R12" i="52" s="1"/>
  <c r="U12" i="52" s="1"/>
  <c r="I13" i="52"/>
  <c r="Q13" i="52" s="1"/>
  <c r="R13" i="52" s="1"/>
  <c r="U13" i="52" s="1"/>
  <c r="I14" i="52"/>
  <c r="Q14" i="52" s="1"/>
  <c r="R14" i="52" s="1"/>
  <c r="U14" i="52" s="1"/>
  <c r="I15" i="52"/>
  <c r="Q15" i="52" s="1"/>
  <c r="R15" i="52" s="1"/>
  <c r="U15" i="52" s="1"/>
  <c r="I16" i="52"/>
  <c r="Q16" i="52" s="1"/>
  <c r="R16" i="52" s="1"/>
  <c r="U16" i="52" s="1"/>
  <c r="I17" i="52"/>
  <c r="I18" i="52"/>
  <c r="I19" i="52"/>
  <c r="Q19" i="52" s="1"/>
  <c r="R19" i="52" s="1"/>
  <c r="U19" i="52" s="1"/>
  <c r="I20" i="52"/>
  <c r="Q20" i="52" s="1"/>
  <c r="R20" i="52" s="1"/>
  <c r="U20" i="52" s="1"/>
  <c r="I21" i="52"/>
  <c r="Q21" i="52" s="1"/>
  <c r="R21" i="52" s="1"/>
  <c r="U21" i="52" s="1"/>
  <c r="I22" i="52"/>
  <c r="Q22" i="52" s="1"/>
  <c r="R22" i="52" s="1"/>
  <c r="U22" i="52" s="1"/>
  <c r="I23" i="52"/>
  <c r="I24" i="52"/>
  <c r="I25" i="52"/>
  <c r="Q25" i="52" s="1"/>
  <c r="R25" i="52" s="1"/>
  <c r="I26" i="52"/>
  <c r="Q26" i="52" s="1"/>
  <c r="R26" i="52" s="1"/>
  <c r="I27" i="52"/>
  <c r="Q27" i="52" s="1"/>
  <c r="R27" i="52" s="1"/>
  <c r="I28" i="52"/>
  <c r="Q28" i="52" s="1"/>
  <c r="R28" i="52" s="1"/>
  <c r="U28" i="52" s="1"/>
  <c r="I29" i="52"/>
  <c r="I30" i="52"/>
  <c r="I31" i="52"/>
  <c r="I32" i="52"/>
  <c r="I33" i="52"/>
  <c r="Q33" i="52" s="1"/>
  <c r="R33" i="52" s="1"/>
  <c r="U33" i="52" s="1"/>
  <c r="I34" i="52"/>
  <c r="I35" i="52"/>
  <c r="Q35" i="52" s="1"/>
  <c r="R35" i="52" s="1"/>
  <c r="U35" i="52" s="1"/>
  <c r="I36" i="52"/>
  <c r="Q36" i="52" s="1"/>
  <c r="R36" i="52" s="1"/>
  <c r="U36" i="52" s="1"/>
  <c r="I37" i="52"/>
  <c r="Q37" i="52" s="1"/>
  <c r="R37" i="52" s="1"/>
  <c r="U37" i="52" s="1"/>
  <c r="I38" i="52"/>
  <c r="I39" i="52"/>
  <c r="Q39" i="52" s="1"/>
  <c r="R39" i="52" s="1"/>
  <c r="I40" i="52"/>
  <c r="Q40" i="52" s="1"/>
  <c r="R40" i="52" s="1"/>
  <c r="I41" i="52"/>
  <c r="Q41" i="52" s="1"/>
  <c r="R41" i="52" s="1"/>
  <c r="I42" i="52"/>
  <c r="Q42" i="52" s="1"/>
  <c r="R42" i="52" s="1"/>
  <c r="U42" i="52" s="1"/>
  <c r="I43" i="52"/>
  <c r="I44" i="52"/>
  <c r="I45" i="52"/>
  <c r="Q45" i="52" s="1"/>
  <c r="R45" i="52" s="1"/>
  <c r="U45" i="52" s="1"/>
  <c r="I46" i="52"/>
  <c r="I47" i="52"/>
  <c r="Q47" i="52" s="1"/>
  <c r="R47" i="52" s="1"/>
  <c r="U47" i="52" s="1"/>
  <c r="I48" i="52"/>
  <c r="I49" i="52"/>
  <c r="Q49" i="52" s="1"/>
  <c r="R49" i="52" s="1"/>
  <c r="U49" i="52" s="1"/>
  <c r="I50" i="52"/>
  <c r="Q50" i="52" s="1"/>
  <c r="R50" i="52" s="1"/>
  <c r="U50" i="52" s="1"/>
  <c r="I51" i="52"/>
  <c r="Q51" i="52" s="1"/>
  <c r="R51" i="52" s="1"/>
  <c r="U51" i="52" s="1"/>
  <c r="I52" i="52"/>
  <c r="I53" i="52"/>
  <c r="Q53" i="52" s="1"/>
  <c r="R53" i="52" s="1"/>
  <c r="I54" i="52"/>
  <c r="Q54" i="52" s="1"/>
  <c r="R54" i="52" s="1"/>
  <c r="I55" i="52"/>
  <c r="Q55" i="52" s="1"/>
  <c r="R55" i="52" s="1"/>
  <c r="I56" i="52"/>
  <c r="Q56" i="52" s="1"/>
  <c r="R56" i="52" s="1"/>
  <c r="U56" i="52" s="1"/>
  <c r="I57" i="52"/>
  <c r="I58" i="52"/>
  <c r="I59" i="52"/>
  <c r="I60" i="52"/>
  <c r="I61" i="52"/>
  <c r="Q61" i="52" s="1"/>
  <c r="R61" i="52" s="1"/>
  <c r="U61" i="52" s="1"/>
  <c r="I62" i="52"/>
  <c r="I63" i="52"/>
  <c r="Q63" i="52" s="1"/>
  <c r="R63" i="52" s="1"/>
  <c r="U63" i="52" s="1"/>
  <c r="I64" i="52"/>
  <c r="Q64" i="52" s="1"/>
  <c r="R64" i="52" s="1"/>
  <c r="U64" i="52" s="1"/>
  <c r="I65" i="52"/>
  <c r="Q65" i="52" s="1"/>
  <c r="R65" i="52" s="1"/>
  <c r="U65" i="52" s="1"/>
  <c r="I66" i="52"/>
  <c r="I67" i="52"/>
  <c r="Q67" i="52" s="1"/>
  <c r="R67" i="52" s="1"/>
  <c r="I68" i="52"/>
  <c r="Q68" i="52" s="1"/>
  <c r="R68" i="52" s="1"/>
  <c r="I69" i="52"/>
  <c r="Q69" i="52" s="1"/>
  <c r="R69" i="52" s="1"/>
  <c r="I70" i="52"/>
  <c r="Q70" i="52" s="1"/>
  <c r="R70" i="52" s="1"/>
  <c r="U70" i="52" s="1"/>
  <c r="I71" i="52"/>
  <c r="I72" i="52"/>
  <c r="I73" i="52"/>
  <c r="I74" i="52"/>
  <c r="I75" i="52"/>
  <c r="Q75" i="52" s="1"/>
  <c r="R75" i="52" s="1"/>
  <c r="U75" i="52" s="1"/>
  <c r="I76" i="52"/>
  <c r="I77" i="52"/>
  <c r="Q77" i="52" s="1"/>
  <c r="R77" i="52" s="1"/>
  <c r="U77" i="52" s="1"/>
  <c r="I78" i="52"/>
  <c r="Q78" i="52" s="1"/>
  <c r="R78" i="52" s="1"/>
  <c r="U78" i="52" s="1"/>
  <c r="I79" i="52"/>
  <c r="I80" i="52"/>
  <c r="I81" i="52"/>
  <c r="Q81" i="52" s="1"/>
  <c r="R81" i="52" s="1"/>
  <c r="I82" i="52"/>
  <c r="Q82" i="52" s="1"/>
  <c r="R82" i="52" s="1"/>
  <c r="I83" i="52"/>
  <c r="Q83" i="52" s="1"/>
  <c r="R83" i="52" s="1"/>
  <c r="I84" i="52"/>
  <c r="Q84" i="52" s="1"/>
  <c r="R84" i="52" s="1"/>
  <c r="U84" i="52" s="1"/>
  <c r="I85" i="52"/>
  <c r="I86" i="52"/>
  <c r="I87" i="52"/>
  <c r="Q87" i="52" s="1"/>
  <c r="R87" i="52" s="1"/>
  <c r="U87" i="52" s="1"/>
  <c r="I88" i="52"/>
  <c r="I89" i="52"/>
  <c r="Q89" i="52" s="1"/>
  <c r="R89" i="52" s="1"/>
  <c r="U89" i="52" s="1"/>
  <c r="I90" i="52"/>
  <c r="I91" i="52"/>
  <c r="Q91" i="52" s="1"/>
  <c r="R91" i="52" s="1"/>
  <c r="U91" i="52" s="1"/>
  <c r="I92" i="52"/>
  <c r="Q92" i="52" s="1"/>
  <c r="R92" i="52" s="1"/>
  <c r="U92" i="52" s="1"/>
  <c r="I93" i="52"/>
  <c r="Q93" i="52" s="1"/>
  <c r="R93" i="52" s="1"/>
  <c r="U93" i="52" s="1"/>
  <c r="I94" i="52"/>
  <c r="I95" i="52"/>
  <c r="Q95" i="52" s="1"/>
  <c r="R95" i="52" s="1"/>
  <c r="I96" i="52"/>
  <c r="Q96" i="52" s="1"/>
  <c r="R96" i="52" s="1"/>
  <c r="I97" i="52"/>
  <c r="Q97" i="52" s="1"/>
  <c r="R97" i="52" s="1"/>
  <c r="I98" i="52"/>
  <c r="Q98" i="52" s="1"/>
  <c r="R98" i="52" s="1"/>
  <c r="U98" i="52" s="1"/>
  <c r="I99" i="52"/>
  <c r="I100" i="52"/>
  <c r="I101" i="52"/>
  <c r="Q101" i="52" s="1"/>
  <c r="R101" i="52" s="1"/>
  <c r="U101" i="52" s="1"/>
  <c r="I102" i="52"/>
  <c r="I103" i="52"/>
  <c r="Q103" i="52" s="1"/>
  <c r="R103" i="52" s="1"/>
  <c r="U103" i="52" s="1"/>
  <c r="I104" i="52"/>
  <c r="I4" i="52"/>
  <c r="Q4" i="52" s="1"/>
  <c r="R4" i="52" s="1"/>
  <c r="U4" i="52" s="1"/>
  <c r="J5" i="28"/>
  <c r="J6" i="28"/>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Q24" i="52" l="1"/>
  <c r="R24" i="52" s="1"/>
  <c r="U24" i="52" s="1"/>
  <c r="U80" i="52"/>
  <c r="Q66" i="52"/>
  <c r="R66" i="52" s="1"/>
  <c r="U66" i="52" s="1"/>
  <c r="U88" i="52"/>
  <c r="U46" i="52"/>
  <c r="U32" i="52"/>
  <c r="Q102" i="52"/>
  <c r="R102" i="52" s="1"/>
  <c r="U102" i="52" s="1"/>
  <c r="Q52" i="52"/>
  <c r="R52" i="52" s="1"/>
  <c r="U52" i="52" s="1"/>
  <c r="Q94" i="52"/>
  <c r="R94" i="52" s="1"/>
  <c r="U94" i="52" s="1"/>
  <c r="Q46" i="52"/>
  <c r="R46" i="52" s="1"/>
  <c r="Q88" i="52"/>
  <c r="R88" i="52" s="1"/>
  <c r="Q38" i="52"/>
  <c r="R38" i="52" s="1"/>
  <c r="U38" i="52" s="1"/>
  <c r="Q80" i="52"/>
  <c r="R80" i="52" s="1"/>
  <c r="Q32" i="52"/>
  <c r="R32" i="52" s="1"/>
  <c r="U48" i="52"/>
  <c r="U23" i="52"/>
  <c r="U74" i="52"/>
  <c r="U60" i="52"/>
  <c r="U100" i="52"/>
  <c r="U57" i="52"/>
  <c r="U29" i="52"/>
  <c r="U97" i="52"/>
  <c r="U69" i="52"/>
  <c r="U41" i="52"/>
  <c r="U96" i="52"/>
  <c r="U54" i="52"/>
  <c r="U95" i="52"/>
  <c r="U81" i="52"/>
  <c r="U67" i="52"/>
  <c r="U53" i="52"/>
  <c r="U39" i="52"/>
  <c r="U25" i="52"/>
  <c r="U83" i="52"/>
  <c r="U27" i="52"/>
  <c r="U26" i="52"/>
  <c r="Q104" i="52"/>
  <c r="R104" i="52" s="1"/>
  <c r="U104" i="52" s="1"/>
  <c r="Q90" i="52"/>
  <c r="R90" i="52" s="1"/>
  <c r="U90" i="52" s="1"/>
  <c r="Q76" i="52"/>
  <c r="R76" i="52" s="1"/>
  <c r="U76" i="52" s="1"/>
  <c r="Q62" i="52"/>
  <c r="R62" i="52" s="1"/>
  <c r="U62" i="52" s="1"/>
  <c r="Q48" i="52"/>
  <c r="R48" i="52" s="1"/>
  <c r="U55" i="52"/>
  <c r="U82" i="52"/>
  <c r="U68" i="52"/>
  <c r="U40" i="52"/>
  <c r="Q34" i="52"/>
  <c r="R34" i="52" s="1"/>
  <c r="U34" i="52" s="1"/>
  <c r="Q100" i="52"/>
  <c r="R100" i="52" s="1"/>
  <c r="Q86" i="52"/>
  <c r="R86" i="52" s="1"/>
  <c r="U86" i="52" s="1"/>
  <c r="Q72" i="52"/>
  <c r="R72" i="52" s="1"/>
  <c r="U72" i="52" s="1"/>
  <c r="Q58" i="52"/>
  <c r="R58" i="52" s="1"/>
  <c r="U58" i="52" s="1"/>
  <c r="Q44" i="52"/>
  <c r="R44" i="52" s="1"/>
  <c r="U44" i="52" s="1"/>
  <c r="Q30" i="52"/>
  <c r="R30" i="52" s="1"/>
  <c r="U30" i="52" s="1"/>
  <c r="Q99" i="52"/>
  <c r="R99" i="52" s="1"/>
  <c r="U99" i="52" s="1"/>
  <c r="Q85" i="52"/>
  <c r="R85" i="52" s="1"/>
  <c r="U85" i="52" s="1"/>
  <c r="Q71" i="52"/>
  <c r="R71" i="52" s="1"/>
  <c r="U71" i="52" s="1"/>
  <c r="Q57" i="52"/>
  <c r="R57" i="52" s="1"/>
  <c r="Q43" i="52"/>
  <c r="R43" i="52" s="1"/>
  <c r="U43" i="52" s="1"/>
  <c r="Q29" i="52"/>
  <c r="R29" i="52" s="1"/>
  <c r="L7" i="46"/>
  <c r="M5" i="28"/>
  <c r="Q5" i="52"/>
  <c r="R5" i="52" s="1"/>
  <c r="U5" i="52" s="1"/>
  <c r="I105" i="52"/>
  <c r="I8" i="31" s="1"/>
  <c r="B16" i="31" l="1"/>
  <c r="C5" i="46"/>
  <c r="C6" i="46"/>
  <c r="M5" i="52"/>
  <c r="T5" i="28"/>
  <c r="Q5" i="28"/>
  <c r="Y6" i="28"/>
  <c r="Y7" i="28"/>
  <c r="Y8" i="28"/>
  <c r="Y9" i="28"/>
  <c r="Y10" i="28"/>
  <c r="Y11" i="28"/>
  <c r="Y12" i="28"/>
  <c r="Y13" i="28"/>
  <c r="Y14" i="28"/>
  <c r="Y15" i="28"/>
  <c r="Y16" i="28"/>
  <c r="Y17" i="28"/>
  <c r="Y18" i="28"/>
  <c r="Y19" i="28"/>
  <c r="Y20" i="28"/>
  <c r="Y21" i="28"/>
  <c r="Y22" i="28"/>
  <c r="Y23" i="28"/>
  <c r="Y24" i="28"/>
  <c r="Y25" i="28"/>
  <c r="Y26" i="28"/>
  <c r="Y27" i="28"/>
  <c r="Y28" i="28"/>
  <c r="Y29" i="28"/>
  <c r="Y30" i="28"/>
  <c r="Y31" i="28"/>
  <c r="Y32" i="28"/>
  <c r="Y33" i="28"/>
  <c r="Y34" i="28"/>
  <c r="Y35" i="28"/>
  <c r="Y36" i="28"/>
  <c r="Y37" i="28"/>
  <c r="Y38" i="28"/>
  <c r="Y39" i="28"/>
  <c r="Y40" i="28"/>
  <c r="Y41" i="28"/>
  <c r="Y42" i="28"/>
  <c r="Y43" i="28"/>
  <c r="Y44" i="28"/>
  <c r="Y45" i="28"/>
  <c r="Y46" i="28"/>
  <c r="Y47" i="28"/>
  <c r="Y48" i="28"/>
  <c r="Y49" i="28"/>
  <c r="Y50" i="28"/>
  <c r="Y51" i="28"/>
  <c r="Y52" i="28"/>
  <c r="Y53" i="28"/>
  <c r="Y54" i="28"/>
  <c r="Y55" i="28"/>
  <c r="Y56" i="28"/>
  <c r="Y57" i="28"/>
  <c r="Y58" i="28"/>
  <c r="Y59" i="28"/>
  <c r="Y60" i="28"/>
  <c r="Y61" i="28"/>
  <c r="Y62" i="28"/>
  <c r="Y63" i="28"/>
  <c r="Y64" i="28"/>
  <c r="Y65" i="28"/>
  <c r="Y66" i="28"/>
  <c r="Y67" i="28"/>
  <c r="Y68" i="28"/>
  <c r="Y69" i="28"/>
  <c r="Y70" i="28"/>
  <c r="Y71" i="28"/>
  <c r="Y72" i="28"/>
  <c r="Y73" i="28"/>
  <c r="Y74" i="28"/>
  <c r="Y75" i="28"/>
  <c r="Y76" i="28"/>
  <c r="Y77" i="28"/>
  <c r="Y78" i="28"/>
  <c r="Y79" i="28"/>
  <c r="Y80" i="28"/>
  <c r="Y81" i="28"/>
  <c r="Y82" i="28"/>
  <c r="Y83" i="28"/>
  <c r="Y84" i="28"/>
  <c r="Y85" i="28"/>
  <c r="Y86" i="28"/>
  <c r="Y87" i="28"/>
  <c r="Y88" i="28"/>
  <c r="Y89" i="28"/>
  <c r="Y90" i="28"/>
  <c r="Y91" i="28"/>
  <c r="Y92" i="28"/>
  <c r="Y93" i="28"/>
  <c r="Y94" i="28"/>
  <c r="Y95" i="28"/>
  <c r="Y96" i="28"/>
  <c r="Y97" i="28"/>
  <c r="Y98" i="28"/>
  <c r="Y99" i="28"/>
  <c r="Y100" i="28"/>
  <c r="Y101" i="28"/>
  <c r="Y102" i="28"/>
  <c r="Y103" i="28"/>
  <c r="Y104" i="28"/>
  <c r="P6" i="28"/>
  <c r="P7" i="28"/>
  <c r="P8" i="28"/>
  <c r="P9" i="28"/>
  <c r="P10" i="28"/>
  <c r="P11" i="28"/>
  <c r="P12" i="28"/>
  <c r="P13" i="28"/>
  <c r="P14" i="28"/>
  <c r="P15" i="28"/>
  <c r="P16" i="28"/>
  <c r="P17" i="28"/>
  <c r="P18" i="28"/>
  <c r="P19" i="28"/>
  <c r="P20" i="28"/>
  <c r="P21" i="28"/>
  <c r="P22" i="28"/>
  <c r="P23" i="28"/>
  <c r="P24" i="28"/>
  <c r="P25" i="28"/>
  <c r="P26" i="28"/>
  <c r="P27" i="28"/>
  <c r="P28" i="28"/>
  <c r="P29" i="28"/>
  <c r="P30" i="28"/>
  <c r="P31" i="28"/>
  <c r="P32" i="28"/>
  <c r="P33" i="28"/>
  <c r="P34" i="28"/>
  <c r="P35" i="28"/>
  <c r="P36" i="28"/>
  <c r="P37" i="28"/>
  <c r="P38" i="28"/>
  <c r="P39" i="28"/>
  <c r="P40" i="28"/>
  <c r="P41" i="28"/>
  <c r="P42" i="28"/>
  <c r="P43" i="28"/>
  <c r="P44" i="28"/>
  <c r="P45" i="28"/>
  <c r="P46" i="28"/>
  <c r="P47" i="28"/>
  <c r="P48" i="28"/>
  <c r="P49" i="28"/>
  <c r="P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P98" i="28"/>
  <c r="P99" i="28"/>
  <c r="P100" i="28"/>
  <c r="P101" i="28"/>
  <c r="P102" i="28"/>
  <c r="P103" i="28"/>
  <c r="P104" i="28"/>
  <c r="P5" i="28"/>
  <c r="B27" i="48"/>
  <c r="C27" i="48"/>
  <c r="D27" i="48"/>
  <c r="E27" i="48"/>
  <c r="F27" i="48"/>
  <c r="G27" i="48"/>
  <c r="H27" i="48"/>
  <c r="I27" i="48"/>
  <c r="B28" i="48"/>
  <c r="C28" i="48"/>
  <c r="D28" i="48"/>
  <c r="E28" i="48"/>
  <c r="F28" i="48"/>
  <c r="G28" i="48"/>
  <c r="H28" i="48"/>
  <c r="I28" i="48"/>
  <c r="B29" i="48"/>
  <c r="C29" i="48"/>
  <c r="D29" i="48"/>
  <c r="E29" i="48"/>
  <c r="F29" i="48"/>
  <c r="G29" i="48"/>
  <c r="H29" i="48"/>
  <c r="I29" i="48"/>
  <c r="C26" i="48"/>
  <c r="D26" i="48"/>
  <c r="E26" i="48"/>
  <c r="F26" i="48"/>
  <c r="G26" i="48"/>
  <c r="H26" i="48"/>
  <c r="I26" i="48"/>
  <c r="B30" i="48"/>
  <c r="B26" i="48"/>
  <c r="E49" i="43"/>
  <c r="T6" i="28"/>
  <c r="T7" i="28"/>
  <c r="T8" i="28"/>
  <c r="T9" i="28"/>
  <c r="T10" i="28"/>
  <c r="T11" i="28"/>
  <c r="T12" i="28"/>
  <c r="T13" i="28"/>
  <c r="T14" i="28"/>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T62" i="28"/>
  <c r="T63" i="28"/>
  <c r="T64" i="28"/>
  <c r="T65" i="28"/>
  <c r="T66" i="28"/>
  <c r="T67" i="28"/>
  <c r="T68" i="28"/>
  <c r="T69" i="28"/>
  <c r="T70" i="28"/>
  <c r="T71" i="28"/>
  <c r="T72" i="28"/>
  <c r="T73" i="28"/>
  <c r="T74" i="28"/>
  <c r="T75" i="28"/>
  <c r="T76" i="28"/>
  <c r="T77" i="28"/>
  <c r="T78" i="28"/>
  <c r="T79" i="28"/>
  <c r="T80" i="28"/>
  <c r="T81" i="28"/>
  <c r="T82" i="28"/>
  <c r="T83" i="28"/>
  <c r="T84" i="28"/>
  <c r="T85" i="28"/>
  <c r="T86" i="28"/>
  <c r="T87" i="28"/>
  <c r="T88" i="28"/>
  <c r="T89" i="28"/>
  <c r="T90" i="28"/>
  <c r="T91" i="28"/>
  <c r="T92" i="28"/>
  <c r="T93" i="28"/>
  <c r="T94" i="28"/>
  <c r="T95" i="28"/>
  <c r="T96" i="28"/>
  <c r="T97" i="28"/>
  <c r="T98" i="28"/>
  <c r="T99" i="28"/>
  <c r="T100" i="28"/>
  <c r="T101" i="28"/>
  <c r="T102" i="28"/>
  <c r="T103" i="28"/>
  <c r="T104" i="28"/>
  <c r="S6" i="28"/>
  <c r="S7" i="28"/>
  <c r="S8" i="28"/>
  <c r="S9" i="28"/>
  <c r="S10" i="28"/>
  <c r="S11" i="28"/>
  <c r="S12" i="28"/>
  <c r="S13" i="28"/>
  <c r="S14" i="28"/>
  <c r="S15" i="28"/>
  <c r="S16" i="28"/>
  <c r="S17" i="28"/>
  <c r="S18" i="28"/>
  <c r="S19" i="28"/>
  <c r="S20" i="28"/>
  <c r="S21" i="28"/>
  <c r="S22" i="28"/>
  <c r="S23" i="28"/>
  <c r="S24" i="28"/>
  <c r="S25" i="28"/>
  <c r="S26" i="28"/>
  <c r="S27" i="28"/>
  <c r="S28" i="28"/>
  <c r="S29" i="28"/>
  <c r="S30" i="28"/>
  <c r="S31" i="28"/>
  <c r="S32" i="28"/>
  <c r="S33" i="28"/>
  <c r="S34" i="28"/>
  <c r="S35" i="28"/>
  <c r="S36" i="28"/>
  <c r="S37" i="28"/>
  <c r="S38" i="28"/>
  <c r="S39" i="28"/>
  <c r="S40" i="28"/>
  <c r="S41" i="28"/>
  <c r="S42" i="28"/>
  <c r="S43" i="28"/>
  <c r="S44" i="28"/>
  <c r="S45" i="28"/>
  <c r="S46" i="28"/>
  <c r="S47" i="28"/>
  <c r="S48" i="28"/>
  <c r="S49" i="28"/>
  <c r="S50" i="28"/>
  <c r="S51" i="28"/>
  <c r="S52" i="28"/>
  <c r="S53" i="28"/>
  <c r="S54" i="28"/>
  <c r="S55" i="28"/>
  <c r="S56" i="28"/>
  <c r="S57" i="28"/>
  <c r="S58" i="28"/>
  <c r="S59" i="28"/>
  <c r="S60" i="28"/>
  <c r="S61" i="28"/>
  <c r="S62" i="28"/>
  <c r="S63" i="28"/>
  <c r="S64" i="28"/>
  <c r="S65" i="28"/>
  <c r="S66" i="28"/>
  <c r="S67" i="28"/>
  <c r="S68" i="28"/>
  <c r="S69" i="28"/>
  <c r="S70" i="28"/>
  <c r="S71" i="28"/>
  <c r="S72" i="28"/>
  <c r="S73" i="28"/>
  <c r="S74" i="28"/>
  <c r="S75" i="28"/>
  <c r="S76" i="28"/>
  <c r="S77" i="28"/>
  <c r="S78" i="28"/>
  <c r="S79" i="28"/>
  <c r="S80" i="28"/>
  <c r="S81" i="28"/>
  <c r="S82" i="28"/>
  <c r="S83" i="28"/>
  <c r="S84" i="28"/>
  <c r="S85" i="28"/>
  <c r="S86" i="28"/>
  <c r="S87" i="28"/>
  <c r="S88" i="28"/>
  <c r="S89" i="28"/>
  <c r="S90" i="28"/>
  <c r="S91" i="28"/>
  <c r="S92" i="28"/>
  <c r="S93" i="28"/>
  <c r="S94" i="28"/>
  <c r="S95" i="28"/>
  <c r="S96" i="28"/>
  <c r="S97" i="28"/>
  <c r="S98" i="28"/>
  <c r="S99" i="28"/>
  <c r="S100" i="28"/>
  <c r="S101" i="28"/>
  <c r="S102" i="28"/>
  <c r="S103" i="28"/>
  <c r="S104" i="28"/>
  <c r="S5" i="28"/>
  <c r="O14" i="28"/>
  <c r="O5" i="28"/>
  <c r="M9" i="43"/>
  <c r="M10" i="43"/>
  <c r="J9" i="43"/>
  <c r="J10" i="43"/>
  <c r="I10" i="43"/>
  <c r="I9" i="43"/>
  <c r="L5" i="52"/>
  <c r="C5" i="31"/>
  <c r="G6" i="46" l="1"/>
  <c r="D6" i="46"/>
  <c r="G5" i="46"/>
  <c r="D5" i="46"/>
  <c r="J46" i="43"/>
  <c r="E46" i="43"/>
  <c r="D10" i="46" l="1"/>
  <c r="H8" i="31" s="1"/>
  <c r="H6" i="46"/>
  <c r="I36" i="43"/>
  <c r="D5" i="48"/>
  <c r="K6" i="46" l="1"/>
  <c r="L6" i="46"/>
  <c r="C5" i="48"/>
  <c r="P4" i="52" l="1"/>
  <c r="O4" i="52"/>
  <c r="N4" i="52"/>
  <c r="M4" i="52"/>
  <c r="L4" i="52"/>
  <c r="K4" i="52"/>
  <c r="T84" i="52"/>
  <c r="P6" i="52"/>
  <c r="P7" i="52"/>
  <c r="P8" i="52"/>
  <c r="P9" i="52"/>
  <c r="P10" i="52"/>
  <c r="P11" i="52"/>
  <c r="P12" i="52"/>
  <c r="P13" i="52"/>
  <c r="P14" i="52"/>
  <c r="P15" i="52"/>
  <c r="P16" i="52"/>
  <c r="P17" i="52"/>
  <c r="P18" i="52"/>
  <c r="P19" i="52"/>
  <c r="P20" i="52"/>
  <c r="P21" i="52"/>
  <c r="P22" i="52"/>
  <c r="P23" i="52"/>
  <c r="P24" i="52"/>
  <c r="P25" i="52"/>
  <c r="P26" i="52"/>
  <c r="P27" i="52"/>
  <c r="P28" i="52"/>
  <c r="P29" i="52"/>
  <c r="P30" i="52"/>
  <c r="P31" i="52"/>
  <c r="P32" i="52"/>
  <c r="P33" i="52"/>
  <c r="P34" i="52"/>
  <c r="P35" i="52"/>
  <c r="P36" i="52"/>
  <c r="P37" i="52"/>
  <c r="P38" i="52"/>
  <c r="P39" i="52"/>
  <c r="P40" i="52"/>
  <c r="P41" i="52"/>
  <c r="P42" i="52"/>
  <c r="P43" i="52"/>
  <c r="P44" i="52"/>
  <c r="P45" i="52"/>
  <c r="P46" i="52"/>
  <c r="P47" i="52"/>
  <c r="P48" i="52"/>
  <c r="P49" i="52"/>
  <c r="P50" i="52"/>
  <c r="P51" i="52"/>
  <c r="P52" i="52"/>
  <c r="P53" i="52"/>
  <c r="P54" i="52"/>
  <c r="P55" i="52"/>
  <c r="P56" i="52"/>
  <c r="P57" i="52"/>
  <c r="P58" i="52"/>
  <c r="P59" i="52"/>
  <c r="P60" i="52"/>
  <c r="P61" i="52"/>
  <c r="P62" i="52"/>
  <c r="P63" i="52"/>
  <c r="P64" i="52"/>
  <c r="P65" i="52"/>
  <c r="P66" i="52"/>
  <c r="P67" i="52"/>
  <c r="P68" i="52"/>
  <c r="P69" i="52"/>
  <c r="P70" i="52"/>
  <c r="P71" i="52"/>
  <c r="P72" i="52"/>
  <c r="P73" i="52"/>
  <c r="P74" i="52"/>
  <c r="P75" i="52"/>
  <c r="P76" i="52"/>
  <c r="P77" i="52"/>
  <c r="P78" i="52"/>
  <c r="P79" i="52"/>
  <c r="P80" i="52"/>
  <c r="P81" i="52"/>
  <c r="P82" i="52"/>
  <c r="P83" i="52"/>
  <c r="P84" i="52"/>
  <c r="P85" i="52"/>
  <c r="P86" i="52"/>
  <c r="P87" i="52"/>
  <c r="P88" i="52"/>
  <c r="P89" i="52"/>
  <c r="P90" i="52"/>
  <c r="P91" i="52"/>
  <c r="P92" i="52"/>
  <c r="P93" i="52"/>
  <c r="P94" i="52"/>
  <c r="P95" i="52"/>
  <c r="P96" i="52"/>
  <c r="P97" i="52"/>
  <c r="P98" i="52"/>
  <c r="P99" i="52"/>
  <c r="P100" i="52"/>
  <c r="P101" i="52"/>
  <c r="P102" i="52"/>
  <c r="P103" i="52"/>
  <c r="P104" i="52"/>
  <c r="O104" i="52"/>
  <c r="O6" i="52"/>
  <c r="O7" i="52"/>
  <c r="O8" i="52"/>
  <c r="O9" i="52"/>
  <c r="O10" i="52"/>
  <c r="O11" i="52"/>
  <c r="O12" i="52"/>
  <c r="O13" i="52"/>
  <c r="O14"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N6" i="52"/>
  <c r="N7" i="52"/>
  <c r="N8" i="52"/>
  <c r="N9" i="52"/>
  <c r="N10" i="52"/>
  <c r="N11" i="52"/>
  <c r="N12" i="52"/>
  <c r="N13" i="52"/>
  <c r="N14"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M6" i="52"/>
  <c r="M7" i="52"/>
  <c r="M8" i="52"/>
  <c r="M9" i="52"/>
  <c r="M10" i="5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K5" i="52"/>
  <c r="K6" i="52"/>
  <c r="K7" i="52"/>
  <c r="K8" i="52"/>
  <c r="K9" i="52"/>
  <c r="K10" i="5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1" i="52"/>
  <c r="K102" i="52"/>
  <c r="K103" i="52"/>
  <c r="K104" i="52"/>
  <c r="P5" i="52"/>
  <c r="O5" i="52"/>
  <c r="N5" i="52"/>
  <c r="L6" i="52"/>
  <c r="L7" i="52"/>
  <c r="L8" i="52"/>
  <c r="L9" i="52"/>
  <c r="L10" i="52"/>
  <c r="L11" i="52"/>
  <c r="L12" i="52"/>
  <c r="L13" i="52"/>
  <c r="L14" i="52"/>
  <c r="L15" i="52"/>
  <c r="L16" i="52"/>
  <c r="L17" i="52"/>
  <c r="L18" i="52"/>
  <c r="L19" i="52"/>
  <c r="L20" i="52"/>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T26" i="52" l="1"/>
  <c r="T25" i="52"/>
  <c r="T20" i="52"/>
  <c r="T12" i="52"/>
  <c r="T10" i="52"/>
  <c r="T38" i="52"/>
  <c r="T63" i="52"/>
  <c r="T17" i="52"/>
  <c r="T74" i="52"/>
  <c r="T58" i="52"/>
  <c r="T73" i="52"/>
  <c r="T85" i="52"/>
  <c r="T69" i="52"/>
  <c r="T68" i="52"/>
  <c r="T62" i="52"/>
  <c r="T76" i="52"/>
  <c r="T55" i="52"/>
  <c r="T28" i="52"/>
  <c r="T5" i="52"/>
  <c r="E17" i="31"/>
  <c r="T9" i="52"/>
  <c r="T57" i="52"/>
  <c r="T101" i="52"/>
  <c r="T100" i="52"/>
  <c r="T41" i="52"/>
  <c r="T89" i="52"/>
  <c r="T91" i="52"/>
  <c r="T75" i="52"/>
  <c r="T59" i="52"/>
  <c r="T43" i="52"/>
  <c r="T27" i="52"/>
  <c r="T11" i="52"/>
  <c r="T104" i="52"/>
  <c r="T88" i="52"/>
  <c r="T72" i="52"/>
  <c r="T56" i="52"/>
  <c r="T40" i="52"/>
  <c r="T24" i="52"/>
  <c r="T8" i="52"/>
  <c r="T103" i="52" l="1"/>
  <c r="T70" i="52"/>
  <c r="T60" i="52"/>
  <c r="T39" i="52"/>
  <c r="T49" i="52"/>
  <c r="T102" i="52"/>
  <c r="T23" i="52"/>
  <c r="T90" i="52"/>
  <c r="T95" i="52"/>
  <c r="T51" i="52"/>
  <c r="T99" i="52"/>
  <c r="T83" i="52"/>
  <c r="T98" i="52"/>
  <c r="T86" i="52"/>
  <c r="T22" i="52"/>
  <c r="T80" i="52"/>
  <c r="T97" i="52"/>
  <c r="T32" i="52"/>
  <c r="T18" i="52"/>
  <c r="T36" i="52"/>
  <c r="T19" i="52"/>
  <c r="T54" i="52"/>
  <c r="T46" i="52"/>
  <c r="T47" i="52"/>
  <c r="T77" i="52"/>
  <c r="T37" i="52"/>
  <c r="T48" i="52"/>
  <c r="T50" i="52"/>
  <c r="T82" i="52"/>
  <c r="T64" i="52"/>
  <c r="T78" i="52"/>
  <c r="T33" i="52"/>
  <c r="T96" i="52"/>
  <c r="T15" i="52"/>
  <c r="T31" i="52"/>
  <c r="T53" i="52"/>
  <c r="T29" i="52"/>
  <c r="T45" i="52"/>
  <c r="T21" i="52"/>
  <c r="T66" i="52"/>
  <c r="T79" i="52"/>
  <c r="T67" i="52"/>
  <c r="T65" i="52"/>
  <c r="T14" i="52"/>
  <c r="T30" i="52"/>
  <c r="T13" i="52"/>
  <c r="T42" i="52"/>
  <c r="T44" i="52"/>
  <c r="T92" i="52"/>
  <c r="T61" i="52"/>
  <c r="T7" i="52"/>
  <c r="T71" i="52"/>
  <c r="T87" i="52"/>
  <c r="T35" i="52"/>
  <c r="T94" i="52"/>
  <c r="T93" i="52"/>
  <c r="T81" i="52"/>
  <c r="T16" i="52"/>
  <c r="T52" i="52"/>
  <c r="T34" i="52"/>
  <c r="T6" i="52"/>
  <c r="R105" i="52"/>
  <c r="J8" i="48" s="1"/>
  <c r="H17" i="31"/>
  <c r="A16" i="48"/>
  <c r="A17" i="48"/>
  <c r="A18" i="48"/>
  <c r="A19" i="48"/>
  <c r="A15" i="48"/>
  <c r="F5" i="46"/>
  <c r="B15" i="43"/>
  <c r="E18" i="31" l="1"/>
  <c r="H18" i="31" l="1"/>
  <c r="J5" i="43" l="1"/>
  <c r="M5" i="43" s="1"/>
  <c r="J6" i="43"/>
  <c r="M6" i="43" s="1"/>
  <c r="J7" i="43"/>
  <c r="M7" i="43" s="1"/>
  <c r="J8" i="43"/>
  <c r="M8" i="43" s="1"/>
  <c r="I7" i="43"/>
  <c r="I8" i="43"/>
  <c r="B25" i="43"/>
  <c r="B29" i="43" s="1"/>
  <c r="V6" i="28"/>
  <c r="V7" i="28"/>
  <c r="V8"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5" i="28"/>
  <c r="U6" i="28"/>
  <c r="U7" i="28"/>
  <c r="U8" i="28"/>
  <c r="U9" i="28"/>
  <c r="U10" i="28"/>
  <c r="U11" i="28"/>
  <c r="U12" i="28"/>
  <c r="U13" i="28"/>
  <c r="U14"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5" i="28"/>
  <c r="R5" i="28"/>
  <c r="X5" i="28"/>
  <c r="Q6" i="28"/>
  <c r="R6" i="28"/>
  <c r="X6" i="28"/>
  <c r="Q7" i="28"/>
  <c r="R7" i="28"/>
  <c r="X7" i="28"/>
  <c r="AA7" i="28" s="1"/>
  <c r="Q8" i="28"/>
  <c r="R8" i="28"/>
  <c r="X8" i="28"/>
  <c r="AA8" i="28" s="1"/>
  <c r="Q9" i="28"/>
  <c r="R9" i="28"/>
  <c r="X9" i="28"/>
  <c r="AA9" i="28" s="1"/>
  <c r="Q10" i="28"/>
  <c r="R10" i="28"/>
  <c r="X10" i="28"/>
  <c r="AA10" i="28" s="1"/>
  <c r="Q11" i="28"/>
  <c r="R11" i="28"/>
  <c r="X11" i="28"/>
  <c r="AA11" i="28" s="1"/>
  <c r="Q12" i="28"/>
  <c r="R12" i="28"/>
  <c r="X12" i="28"/>
  <c r="AA12" i="28" s="1"/>
  <c r="Q13" i="28"/>
  <c r="R13" i="28"/>
  <c r="X13" i="28"/>
  <c r="AA13" i="28" s="1"/>
  <c r="Q14" i="28"/>
  <c r="R14" i="28"/>
  <c r="X14" i="28"/>
  <c r="AA14" i="28" s="1"/>
  <c r="Q15" i="28"/>
  <c r="R15" i="28"/>
  <c r="X15" i="28"/>
  <c r="AA15" i="28" s="1"/>
  <c r="Q16" i="28"/>
  <c r="R16" i="28"/>
  <c r="X16" i="28"/>
  <c r="AA16" i="28" s="1"/>
  <c r="Q17" i="28"/>
  <c r="R17" i="28"/>
  <c r="X17" i="28"/>
  <c r="AA17" i="28" s="1"/>
  <c r="Q18" i="28"/>
  <c r="R18" i="28"/>
  <c r="X18" i="28"/>
  <c r="AA18" i="28" s="1"/>
  <c r="Q19" i="28"/>
  <c r="R19" i="28"/>
  <c r="X19" i="28"/>
  <c r="AA19" i="28" s="1"/>
  <c r="Q20" i="28"/>
  <c r="R20" i="28"/>
  <c r="X20" i="28"/>
  <c r="AA20" i="28" s="1"/>
  <c r="Q21" i="28"/>
  <c r="R21" i="28"/>
  <c r="X21" i="28"/>
  <c r="AA21" i="28" s="1"/>
  <c r="Q22" i="28"/>
  <c r="R22" i="28"/>
  <c r="X22" i="28"/>
  <c r="AA22" i="28" s="1"/>
  <c r="Q23" i="28"/>
  <c r="R23" i="28"/>
  <c r="X23" i="28"/>
  <c r="AA23" i="28" s="1"/>
  <c r="Q24" i="28"/>
  <c r="R24" i="28"/>
  <c r="X24" i="28"/>
  <c r="AA24" i="28" s="1"/>
  <c r="Q25" i="28"/>
  <c r="R25" i="28"/>
  <c r="X25" i="28"/>
  <c r="AA25" i="28" s="1"/>
  <c r="Q26" i="28"/>
  <c r="R26" i="28"/>
  <c r="X26" i="28"/>
  <c r="AA26" i="28" s="1"/>
  <c r="Q27" i="28"/>
  <c r="R27" i="28"/>
  <c r="X27" i="28"/>
  <c r="AA27" i="28" s="1"/>
  <c r="Q28" i="28"/>
  <c r="R28" i="28"/>
  <c r="X28" i="28"/>
  <c r="AA28" i="28" s="1"/>
  <c r="Q29" i="28"/>
  <c r="R29" i="28"/>
  <c r="X29" i="28"/>
  <c r="AA29" i="28" s="1"/>
  <c r="Q30" i="28"/>
  <c r="R30" i="28"/>
  <c r="X30" i="28"/>
  <c r="AA30" i="28" s="1"/>
  <c r="Q31" i="28"/>
  <c r="R31" i="28"/>
  <c r="X31" i="28"/>
  <c r="AA31" i="28" s="1"/>
  <c r="Q32" i="28"/>
  <c r="R32" i="28"/>
  <c r="X32" i="28"/>
  <c r="AA32" i="28" s="1"/>
  <c r="Q33" i="28"/>
  <c r="R33" i="28"/>
  <c r="X33" i="28"/>
  <c r="AA33" i="28" s="1"/>
  <c r="Q34" i="28"/>
  <c r="R34" i="28"/>
  <c r="X34" i="28"/>
  <c r="AA34" i="28" s="1"/>
  <c r="Q35" i="28"/>
  <c r="R35" i="28"/>
  <c r="X35" i="28"/>
  <c r="AA35" i="28" s="1"/>
  <c r="Q36" i="28"/>
  <c r="R36" i="28"/>
  <c r="X36" i="28"/>
  <c r="AA36" i="28" s="1"/>
  <c r="Q37" i="28"/>
  <c r="R37" i="28"/>
  <c r="X37" i="28"/>
  <c r="AA37" i="28" s="1"/>
  <c r="Q38" i="28"/>
  <c r="R38" i="28"/>
  <c r="X38" i="28"/>
  <c r="AA38" i="28" s="1"/>
  <c r="Q39" i="28"/>
  <c r="R39" i="28"/>
  <c r="X39" i="28"/>
  <c r="AA39" i="28" s="1"/>
  <c r="Q40" i="28"/>
  <c r="R40" i="28"/>
  <c r="X40" i="28"/>
  <c r="AA40" i="28" s="1"/>
  <c r="Q41" i="28"/>
  <c r="R41" i="28"/>
  <c r="X41" i="28"/>
  <c r="AA41" i="28" s="1"/>
  <c r="Q42" i="28"/>
  <c r="R42" i="28"/>
  <c r="X42" i="28"/>
  <c r="AA42" i="28" s="1"/>
  <c r="Q43" i="28"/>
  <c r="R43" i="28"/>
  <c r="X43" i="28"/>
  <c r="AA43" i="28" s="1"/>
  <c r="Q44" i="28"/>
  <c r="R44" i="28"/>
  <c r="X44" i="28"/>
  <c r="AA44" i="28" s="1"/>
  <c r="Q45" i="28"/>
  <c r="R45" i="28"/>
  <c r="X45" i="28"/>
  <c r="AA45" i="28" s="1"/>
  <c r="Q46" i="28"/>
  <c r="R46" i="28"/>
  <c r="X46" i="28"/>
  <c r="AA46" i="28" s="1"/>
  <c r="Q47" i="28"/>
  <c r="R47" i="28"/>
  <c r="X47" i="28"/>
  <c r="AA47" i="28" s="1"/>
  <c r="Q48" i="28"/>
  <c r="R48" i="28"/>
  <c r="X48" i="28"/>
  <c r="AA48" i="28" s="1"/>
  <c r="Q49" i="28"/>
  <c r="R49" i="28"/>
  <c r="X49" i="28"/>
  <c r="AA49" i="28" s="1"/>
  <c r="Q50" i="28"/>
  <c r="R50" i="28"/>
  <c r="X50" i="28"/>
  <c r="AA50" i="28" s="1"/>
  <c r="Q51" i="28"/>
  <c r="R51" i="28"/>
  <c r="X51" i="28"/>
  <c r="AA51" i="28" s="1"/>
  <c r="Q52" i="28"/>
  <c r="R52" i="28"/>
  <c r="X52" i="28"/>
  <c r="AA52" i="28" s="1"/>
  <c r="Q53" i="28"/>
  <c r="R53" i="28"/>
  <c r="X53" i="28"/>
  <c r="AA53" i="28" s="1"/>
  <c r="Q54" i="28"/>
  <c r="R54" i="28"/>
  <c r="X54" i="28"/>
  <c r="AA54" i="28" s="1"/>
  <c r="Q55" i="28"/>
  <c r="R55" i="28"/>
  <c r="X55" i="28"/>
  <c r="AA55" i="28" s="1"/>
  <c r="Q56" i="28"/>
  <c r="R56" i="28"/>
  <c r="X56" i="28"/>
  <c r="AA56" i="28" s="1"/>
  <c r="Q57" i="28"/>
  <c r="R57" i="28"/>
  <c r="X57" i="28"/>
  <c r="AA57" i="28" s="1"/>
  <c r="Q58" i="28"/>
  <c r="R58" i="28"/>
  <c r="X58" i="28"/>
  <c r="AA58" i="28" s="1"/>
  <c r="Q59" i="28"/>
  <c r="R59" i="28"/>
  <c r="X59" i="28"/>
  <c r="AA59" i="28" s="1"/>
  <c r="Q60" i="28"/>
  <c r="R60" i="28"/>
  <c r="X60" i="28"/>
  <c r="AA60" i="28" s="1"/>
  <c r="Q61" i="28"/>
  <c r="R61" i="28"/>
  <c r="X61" i="28"/>
  <c r="AA61" i="28" s="1"/>
  <c r="Q62" i="28"/>
  <c r="R62" i="28"/>
  <c r="X62" i="28"/>
  <c r="AA62" i="28" s="1"/>
  <c r="Q63" i="28"/>
  <c r="R63" i="28"/>
  <c r="X63" i="28"/>
  <c r="AA63" i="28" s="1"/>
  <c r="Q64" i="28"/>
  <c r="R64" i="28"/>
  <c r="X64" i="28"/>
  <c r="AA64" i="28" s="1"/>
  <c r="Q65" i="28"/>
  <c r="R65" i="28"/>
  <c r="X65" i="28"/>
  <c r="AA65" i="28" s="1"/>
  <c r="Q66" i="28"/>
  <c r="R66" i="28"/>
  <c r="X66" i="28"/>
  <c r="AA66" i="28" s="1"/>
  <c r="Q67" i="28"/>
  <c r="R67" i="28"/>
  <c r="X67" i="28"/>
  <c r="AA67" i="28" s="1"/>
  <c r="Q68" i="28"/>
  <c r="R68" i="28"/>
  <c r="X68" i="28"/>
  <c r="AA68" i="28" s="1"/>
  <c r="Q69" i="28"/>
  <c r="R69" i="28"/>
  <c r="X69" i="28"/>
  <c r="AA69" i="28" s="1"/>
  <c r="Q70" i="28"/>
  <c r="R70" i="28"/>
  <c r="X70" i="28"/>
  <c r="AA70" i="28" s="1"/>
  <c r="Q71" i="28"/>
  <c r="R71" i="28"/>
  <c r="X71" i="28"/>
  <c r="AA71" i="28" s="1"/>
  <c r="Q72" i="28"/>
  <c r="R72" i="28"/>
  <c r="X72" i="28"/>
  <c r="AA72" i="28" s="1"/>
  <c r="Q73" i="28"/>
  <c r="R73" i="28"/>
  <c r="X73" i="28"/>
  <c r="AA73" i="28" s="1"/>
  <c r="Q74" i="28"/>
  <c r="R74" i="28"/>
  <c r="X74" i="28"/>
  <c r="AA74" i="28" s="1"/>
  <c r="Q75" i="28"/>
  <c r="R75" i="28"/>
  <c r="X75" i="28"/>
  <c r="AA75" i="28" s="1"/>
  <c r="Q76" i="28"/>
  <c r="R76" i="28"/>
  <c r="X76" i="28"/>
  <c r="AA76" i="28" s="1"/>
  <c r="Q77" i="28"/>
  <c r="R77" i="28"/>
  <c r="X77" i="28"/>
  <c r="AA77" i="28" s="1"/>
  <c r="Q78" i="28"/>
  <c r="R78" i="28"/>
  <c r="X78" i="28"/>
  <c r="AA78" i="28" s="1"/>
  <c r="Q79" i="28"/>
  <c r="R79" i="28"/>
  <c r="X79" i="28"/>
  <c r="AA79" i="28" s="1"/>
  <c r="Q80" i="28"/>
  <c r="R80" i="28"/>
  <c r="X80" i="28"/>
  <c r="AA80" i="28" s="1"/>
  <c r="Q81" i="28"/>
  <c r="R81" i="28"/>
  <c r="X81" i="28"/>
  <c r="AA81" i="28" s="1"/>
  <c r="Q82" i="28"/>
  <c r="R82" i="28"/>
  <c r="X82" i="28"/>
  <c r="AA82" i="28" s="1"/>
  <c r="Q83" i="28"/>
  <c r="R83" i="28"/>
  <c r="X83" i="28"/>
  <c r="AA83" i="28" s="1"/>
  <c r="Q84" i="28"/>
  <c r="R84" i="28"/>
  <c r="X84" i="28"/>
  <c r="AA84" i="28" s="1"/>
  <c r="Q85" i="28"/>
  <c r="R85" i="28"/>
  <c r="X85" i="28"/>
  <c r="AA85" i="28" s="1"/>
  <c r="Q86" i="28"/>
  <c r="R86" i="28"/>
  <c r="X86" i="28"/>
  <c r="AA86" i="28" s="1"/>
  <c r="Q87" i="28"/>
  <c r="R87" i="28"/>
  <c r="X87" i="28"/>
  <c r="AA87" i="28" s="1"/>
  <c r="Q88" i="28"/>
  <c r="R88" i="28"/>
  <c r="X88" i="28"/>
  <c r="AA88" i="28" s="1"/>
  <c r="Q89" i="28"/>
  <c r="R89" i="28"/>
  <c r="X89" i="28"/>
  <c r="AA89" i="28" s="1"/>
  <c r="Q90" i="28"/>
  <c r="R90" i="28"/>
  <c r="X90" i="28"/>
  <c r="AA90" i="28" s="1"/>
  <c r="Q91" i="28"/>
  <c r="R91" i="28"/>
  <c r="X91" i="28"/>
  <c r="AA91" i="28" s="1"/>
  <c r="Q92" i="28"/>
  <c r="R92" i="28"/>
  <c r="X92" i="28"/>
  <c r="AA92" i="28" s="1"/>
  <c r="Q93" i="28"/>
  <c r="R93" i="28"/>
  <c r="X93" i="28"/>
  <c r="AA93" i="28" s="1"/>
  <c r="Q94" i="28"/>
  <c r="R94" i="28"/>
  <c r="X94" i="28"/>
  <c r="AA94" i="28" s="1"/>
  <c r="Q95" i="28"/>
  <c r="R95" i="28"/>
  <c r="X95" i="28"/>
  <c r="AA95" i="28" s="1"/>
  <c r="Q96" i="28"/>
  <c r="R96" i="28"/>
  <c r="X96" i="28"/>
  <c r="AA96" i="28" s="1"/>
  <c r="Q97" i="28"/>
  <c r="R97" i="28"/>
  <c r="X97" i="28"/>
  <c r="AA97" i="28" s="1"/>
  <c r="Q98" i="28"/>
  <c r="R98" i="28"/>
  <c r="X98" i="28"/>
  <c r="AA98" i="28" s="1"/>
  <c r="Q99" i="28"/>
  <c r="R99" i="28"/>
  <c r="X99" i="28"/>
  <c r="AA99" i="28" s="1"/>
  <c r="Q100" i="28"/>
  <c r="R100" i="28"/>
  <c r="X100" i="28"/>
  <c r="AA100" i="28" s="1"/>
  <c r="Q101" i="28"/>
  <c r="R101" i="28"/>
  <c r="X101" i="28"/>
  <c r="AA101" i="28" s="1"/>
  <c r="Q102" i="28"/>
  <c r="R102" i="28"/>
  <c r="X102" i="28"/>
  <c r="AA102" i="28" s="1"/>
  <c r="Q103" i="28"/>
  <c r="R103" i="28"/>
  <c r="X103" i="28"/>
  <c r="AA103" i="28" s="1"/>
  <c r="Q104" i="28"/>
  <c r="R104" i="28"/>
  <c r="X104" i="28"/>
  <c r="AA104" i="28" s="1"/>
  <c r="J4" i="28"/>
  <c r="M78" i="28" l="1"/>
  <c r="AD78" i="28" s="1"/>
  <c r="M90" i="28"/>
  <c r="AD90" i="28" s="1"/>
  <c r="W74" i="28"/>
  <c r="M74" i="28"/>
  <c r="AD74" i="28" s="1"/>
  <c r="M58" i="28"/>
  <c r="AD58" i="28" s="1"/>
  <c r="M42" i="28"/>
  <c r="AD42" i="28" s="1"/>
  <c r="M26" i="28"/>
  <c r="AD26" i="28" s="1"/>
  <c r="M10" i="28"/>
  <c r="AD10" i="28" s="1"/>
  <c r="M4" i="28"/>
  <c r="M89" i="28"/>
  <c r="AD89" i="28" s="1"/>
  <c r="M73" i="28"/>
  <c r="AD73" i="28" s="1"/>
  <c r="M57" i="28"/>
  <c r="AD57" i="28" s="1"/>
  <c r="M41" i="28"/>
  <c r="AD41" i="28" s="1"/>
  <c r="M25" i="28"/>
  <c r="AD25" i="28" s="1"/>
  <c r="W9" i="28"/>
  <c r="M9" i="28"/>
  <c r="AD9" i="28" s="1"/>
  <c r="M72" i="28"/>
  <c r="AD72" i="28" s="1"/>
  <c r="M24" i="28"/>
  <c r="AD24" i="28" s="1"/>
  <c r="W87" i="28"/>
  <c r="M87" i="28"/>
  <c r="AD87" i="28" s="1"/>
  <c r="M54" i="28"/>
  <c r="AD54" i="28" s="1"/>
  <c r="W101" i="28"/>
  <c r="M101" i="28"/>
  <c r="AD101" i="28" s="1"/>
  <c r="W69" i="28"/>
  <c r="M69" i="28"/>
  <c r="AD69" i="28" s="1"/>
  <c r="M21" i="28"/>
  <c r="AD21" i="28" s="1"/>
  <c r="M100" i="28"/>
  <c r="AD100" i="28" s="1"/>
  <c r="M68" i="28"/>
  <c r="AD68" i="28" s="1"/>
  <c r="M52" i="28"/>
  <c r="AD52" i="28" s="1"/>
  <c r="M36" i="28"/>
  <c r="AD36" i="28" s="1"/>
  <c r="W99" i="28"/>
  <c r="M99" i="28"/>
  <c r="AD99" i="28" s="1"/>
  <c r="M83" i="28"/>
  <c r="AD83" i="28" s="1"/>
  <c r="M67" i="28"/>
  <c r="AD67" i="28" s="1"/>
  <c r="M51" i="28"/>
  <c r="AD51" i="28" s="1"/>
  <c r="M35" i="28"/>
  <c r="AD35" i="28" s="1"/>
  <c r="M19" i="28"/>
  <c r="AD19" i="28" s="1"/>
  <c r="M98" i="28"/>
  <c r="AD98" i="28" s="1"/>
  <c r="M82" i="28"/>
  <c r="AD82" i="28" s="1"/>
  <c r="M66" i="28"/>
  <c r="AD66" i="28" s="1"/>
  <c r="M50" i="28"/>
  <c r="AD50" i="28" s="1"/>
  <c r="M34" i="28"/>
  <c r="AD34" i="28" s="1"/>
  <c r="M18" i="28"/>
  <c r="AD18" i="28" s="1"/>
  <c r="M84" i="28"/>
  <c r="AD84" i="28" s="1"/>
  <c r="M20" i="28"/>
  <c r="AD20" i="28" s="1"/>
  <c r="M97" i="28"/>
  <c r="AD97" i="28" s="1"/>
  <c r="M81" i="28"/>
  <c r="AD81" i="28" s="1"/>
  <c r="M65" i="28"/>
  <c r="AD65" i="28" s="1"/>
  <c r="M49" i="28"/>
  <c r="AD49" i="28" s="1"/>
  <c r="M33" i="28"/>
  <c r="AD33" i="28" s="1"/>
  <c r="M17" i="28"/>
  <c r="AD17" i="28" s="1"/>
  <c r="M39" i="28"/>
  <c r="AD39" i="28" s="1"/>
  <c r="M86" i="28"/>
  <c r="AD86" i="28" s="1"/>
  <c r="M38" i="28"/>
  <c r="AD38" i="28" s="1"/>
  <c r="M104" i="28"/>
  <c r="AD104" i="28" s="1"/>
  <c r="M40" i="28"/>
  <c r="AD40" i="28" s="1"/>
  <c r="W71" i="28"/>
  <c r="M71" i="28"/>
  <c r="AD71" i="28" s="1"/>
  <c r="M55" i="28"/>
  <c r="AD55" i="28" s="1"/>
  <c r="M7" i="28"/>
  <c r="AD7" i="28" s="1"/>
  <c r="M102" i="28"/>
  <c r="AD102" i="28" s="1"/>
  <c r="M22" i="28"/>
  <c r="AD22" i="28" s="1"/>
  <c r="W96" i="28"/>
  <c r="M96" i="28"/>
  <c r="AD96" i="28" s="1"/>
  <c r="M64" i="28"/>
  <c r="AD64" i="28" s="1"/>
  <c r="M32" i="28"/>
  <c r="AD32" i="28" s="1"/>
  <c r="M79" i="28"/>
  <c r="AD79" i="28" s="1"/>
  <c r="M47" i="28"/>
  <c r="AD47" i="28" s="1"/>
  <c r="M15" i="28"/>
  <c r="AD15" i="28" s="1"/>
  <c r="M94" i="28"/>
  <c r="AD94" i="28" s="1"/>
  <c r="M30" i="28"/>
  <c r="AD30" i="28" s="1"/>
  <c r="M77" i="28"/>
  <c r="AD77" i="28" s="1"/>
  <c r="W45" i="28"/>
  <c r="M45" i="28"/>
  <c r="AD45" i="28" s="1"/>
  <c r="W13" i="28"/>
  <c r="M13" i="28"/>
  <c r="AD13" i="28" s="1"/>
  <c r="M92" i="28"/>
  <c r="AD92" i="28" s="1"/>
  <c r="M76" i="28"/>
  <c r="AD76" i="28" s="1"/>
  <c r="M60" i="28"/>
  <c r="AD60" i="28" s="1"/>
  <c r="M44" i="28"/>
  <c r="AD44" i="28" s="1"/>
  <c r="M28" i="28"/>
  <c r="AD28" i="28" s="1"/>
  <c r="M12" i="28"/>
  <c r="AD12" i="28" s="1"/>
  <c r="M88" i="28"/>
  <c r="AD88" i="28" s="1"/>
  <c r="M56" i="28"/>
  <c r="AD56" i="28" s="1"/>
  <c r="M8" i="28"/>
  <c r="AD8" i="28" s="1"/>
  <c r="M103" i="28"/>
  <c r="AD103" i="28" s="1"/>
  <c r="M23" i="28"/>
  <c r="AD23" i="28" s="1"/>
  <c r="M70" i="28"/>
  <c r="AD70" i="28" s="1"/>
  <c r="M6" i="28"/>
  <c r="W85" i="28"/>
  <c r="M85" i="28"/>
  <c r="AD85" i="28" s="1"/>
  <c r="M53" i="28"/>
  <c r="AD53" i="28" s="1"/>
  <c r="M37" i="28"/>
  <c r="AD37" i="28" s="1"/>
  <c r="M80" i="28"/>
  <c r="AD80" i="28" s="1"/>
  <c r="M48" i="28"/>
  <c r="AD48" i="28" s="1"/>
  <c r="M16" i="28"/>
  <c r="AD16" i="28" s="1"/>
  <c r="W95" i="28"/>
  <c r="M95" i="28"/>
  <c r="AD95" i="28" s="1"/>
  <c r="M63" i="28"/>
  <c r="AD63" i="28" s="1"/>
  <c r="M31" i="28"/>
  <c r="AD31" i="28" s="1"/>
  <c r="M62" i="28"/>
  <c r="AD62" i="28" s="1"/>
  <c r="W46" i="28"/>
  <c r="M46" i="28"/>
  <c r="AD46" i="28" s="1"/>
  <c r="M14" i="28"/>
  <c r="AD14" i="28" s="1"/>
  <c r="W93" i="28"/>
  <c r="M93" i="28"/>
  <c r="AD93" i="28" s="1"/>
  <c r="W61" i="28"/>
  <c r="M61" i="28"/>
  <c r="AD61" i="28" s="1"/>
  <c r="W29" i="28"/>
  <c r="M29" i="28"/>
  <c r="AD29" i="28" s="1"/>
  <c r="M91" i="28"/>
  <c r="AD91" i="28" s="1"/>
  <c r="M75" i="28"/>
  <c r="AD75" i="28" s="1"/>
  <c r="M59" i="28"/>
  <c r="AD59" i="28" s="1"/>
  <c r="M43" i="28"/>
  <c r="AD43" i="28" s="1"/>
  <c r="W27" i="28"/>
  <c r="M27" i="28"/>
  <c r="AD27" i="28" s="1"/>
  <c r="M11" i="28"/>
  <c r="AD11" i="28" s="1"/>
  <c r="W5" i="28"/>
  <c r="AA5" i="28" s="1"/>
  <c r="AD5" i="28" s="1"/>
  <c r="W65" i="28"/>
  <c r="W89" i="28"/>
  <c r="W25" i="28"/>
  <c r="W81" i="28"/>
  <c r="W17" i="28"/>
  <c r="W73" i="28"/>
  <c r="W57" i="28"/>
  <c r="W49" i="28"/>
  <c r="W41" i="28"/>
  <c r="W97" i="28"/>
  <c r="W33" i="28"/>
  <c r="W98" i="28"/>
  <c r="W90" i="28"/>
  <c r="W82" i="28"/>
  <c r="W66" i="28"/>
  <c r="W58" i="28"/>
  <c r="W50" i="28"/>
  <c r="W42" i="28"/>
  <c r="W34" i="28"/>
  <c r="W26" i="28"/>
  <c r="W18" i="28"/>
  <c r="W10" i="28"/>
  <c r="W91" i="28"/>
  <c r="W83" i="28"/>
  <c r="W75" i="28"/>
  <c r="W67" i="28"/>
  <c r="W59" i="28"/>
  <c r="W51" i="28"/>
  <c r="W43" i="28"/>
  <c r="W35" i="28"/>
  <c r="W19" i="28"/>
  <c r="W11" i="28"/>
  <c r="W100" i="28"/>
  <c r="W92" i="28"/>
  <c r="W84" i="28"/>
  <c r="W76" i="28"/>
  <c r="W68" i="28"/>
  <c r="W60" i="28"/>
  <c r="W52" i="28"/>
  <c r="W44" i="28"/>
  <c r="W36" i="28"/>
  <c r="W28" i="28"/>
  <c r="W20" i="28"/>
  <c r="W12" i="28"/>
  <c r="W77" i="28"/>
  <c r="W53" i="28"/>
  <c r="W37" i="28"/>
  <c r="W21" i="28"/>
  <c r="W102" i="28"/>
  <c r="W94" i="28"/>
  <c r="W86" i="28"/>
  <c r="W78" i="28"/>
  <c r="W70" i="28"/>
  <c r="W62" i="28"/>
  <c r="W54" i="28"/>
  <c r="W38" i="28"/>
  <c r="W30" i="28"/>
  <c r="W22" i="28"/>
  <c r="W14" i="28"/>
  <c r="W6" i="28"/>
  <c r="AA6" i="28" s="1"/>
  <c r="W103" i="28"/>
  <c r="W79" i="28"/>
  <c r="W63" i="28"/>
  <c r="W55" i="28"/>
  <c r="W47" i="28"/>
  <c r="W39" i="28"/>
  <c r="W31" i="28"/>
  <c r="W23" i="28"/>
  <c r="W15" i="28"/>
  <c r="W7" i="28"/>
  <c r="W104" i="28"/>
  <c r="W88" i="28"/>
  <c r="W80" i="28"/>
  <c r="W72" i="28"/>
  <c r="W64" i="28"/>
  <c r="W56" i="28"/>
  <c r="W48" i="28"/>
  <c r="W40" i="28"/>
  <c r="W32" i="28"/>
  <c r="W24" i="28"/>
  <c r="W16" i="28"/>
  <c r="W8" i="28"/>
  <c r="H5" i="46" l="1"/>
  <c r="AC5" i="28" a="1"/>
  <c r="AC5" i="28" s="1"/>
  <c r="Z46" i="28"/>
  <c r="Z87" i="28"/>
  <c r="Z5" i="28"/>
  <c r="Z9" i="28"/>
  <c r="Z63" i="28"/>
  <c r="Z28" i="28"/>
  <c r="Z97" i="28"/>
  <c r="Z44" i="28"/>
  <c r="Z19" i="28"/>
  <c r="Z23" i="28"/>
  <c r="Z15" i="28"/>
  <c r="Z35" i="28"/>
  <c r="Z48" i="28"/>
  <c r="Z76" i="28"/>
  <c r="Z17" i="28"/>
  <c r="Z25" i="28"/>
  <c r="Z6" i="28"/>
  <c r="Z52" i="28"/>
  <c r="Z94" i="28"/>
  <c r="Z20" i="28"/>
  <c r="Z72" i="28"/>
  <c r="Z60" i="28"/>
  <c r="Z102" i="28"/>
  <c r="Z39" i="28"/>
  <c r="Z11" i="28"/>
  <c r="Z103" i="28"/>
  <c r="Z47" i="28"/>
  <c r="Z7" i="28"/>
  <c r="Z18" i="28"/>
  <c r="Z51" i="28"/>
  <c r="Z21" i="28"/>
  <c r="Z42" i="28"/>
  <c r="Z14" i="28"/>
  <c r="Z80" i="28"/>
  <c r="Z8" i="28"/>
  <c r="Z92" i="28"/>
  <c r="Z79" i="28"/>
  <c r="Z55" i="28"/>
  <c r="Z33" i="28"/>
  <c r="Z34" i="28"/>
  <c r="Z67" i="28"/>
  <c r="Z41" i="28"/>
  <c r="Z58" i="28"/>
  <c r="Z16" i="28"/>
  <c r="Z26" i="28"/>
  <c r="Z43" i="28"/>
  <c r="Z37" i="28"/>
  <c r="Z56" i="28"/>
  <c r="Z32" i="28"/>
  <c r="Z49" i="28"/>
  <c r="Z50" i="28"/>
  <c r="Z83" i="28"/>
  <c r="Z57" i="28"/>
  <c r="Z24" i="28"/>
  <c r="Z70" i="28"/>
  <c r="Z22" i="28"/>
  <c r="Z68" i="28"/>
  <c r="Z84" i="28"/>
  <c r="Z59" i="28"/>
  <c r="Z62" i="28"/>
  <c r="Z53" i="28"/>
  <c r="Z88" i="28"/>
  <c r="Z64" i="28"/>
  <c r="Z40" i="28"/>
  <c r="Z65" i="28"/>
  <c r="Z66" i="28"/>
  <c r="Z54" i="28"/>
  <c r="Z73" i="28"/>
  <c r="Z90" i="28"/>
  <c r="M105" i="28"/>
  <c r="Z91" i="28"/>
  <c r="Z30" i="28"/>
  <c r="Z38" i="28"/>
  <c r="Z98" i="28"/>
  <c r="Z86" i="28"/>
  <c r="Z10" i="28"/>
  <c r="Z100" i="28"/>
  <c r="Z45" i="28"/>
  <c r="Z75" i="28"/>
  <c r="Z31" i="28"/>
  <c r="Z12" i="28"/>
  <c r="Z77" i="28"/>
  <c r="Z104" i="28"/>
  <c r="Z81" i="28"/>
  <c r="Z82" i="28"/>
  <c r="Z36" i="28"/>
  <c r="Z89" i="28"/>
  <c r="Z78" i="28"/>
  <c r="Z61" i="28"/>
  <c r="Z74" i="28"/>
  <c r="Z101" i="28"/>
  <c r="Z95" i="28"/>
  <c r="Z85" i="28"/>
  <c r="Z13" i="28"/>
  <c r="Z69" i="28"/>
  <c r="Z96" i="28"/>
  <c r="Z71" i="28"/>
  <c r="Z29" i="28"/>
  <c r="Z93" i="28"/>
  <c r="Z27" i="28"/>
  <c r="Z99" i="28"/>
  <c r="L36" i="43" a="1"/>
  <c r="L36" i="43" s="1"/>
  <c r="H36" i="43"/>
  <c r="G36" i="43"/>
  <c r="G37" i="43"/>
  <c r="H37" i="43"/>
  <c r="I37" i="43"/>
  <c r="L37" i="43" s="1" a="1"/>
  <c r="L37" i="43" s="1"/>
  <c r="G38" i="43"/>
  <c r="H38" i="43"/>
  <c r="I38" i="43"/>
  <c r="M38" i="43" s="1"/>
  <c r="G39" i="43"/>
  <c r="H39" i="43"/>
  <c r="I39" i="43"/>
  <c r="L39" i="43" s="1" a="1"/>
  <c r="L39" i="43" s="1"/>
  <c r="G40" i="43"/>
  <c r="H40" i="43"/>
  <c r="I40" i="43"/>
  <c r="L40" i="43" s="1" a="1"/>
  <c r="L40" i="43" s="1"/>
  <c r="G41" i="43"/>
  <c r="H41" i="43"/>
  <c r="I41" i="43"/>
  <c r="M41" i="43" s="1"/>
  <c r="G42" i="43"/>
  <c r="H42" i="43"/>
  <c r="I42" i="43"/>
  <c r="L42" i="43" s="1" a="1"/>
  <c r="L42" i="43" s="1"/>
  <c r="G43" i="43"/>
  <c r="H43" i="43"/>
  <c r="I43" i="43"/>
  <c r="L43" i="43" s="1" a="1"/>
  <c r="L43" i="43" s="1"/>
  <c r="G44" i="43"/>
  <c r="H44" i="43"/>
  <c r="I44" i="43"/>
  <c r="M44" i="43" s="1"/>
  <c r="G45" i="43"/>
  <c r="H45" i="43"/>
  <c r="I45" i="43"/>
  <c r="L45" i="43" s="1" a="1"/>
  <c r="L45" i="43" s="1"/>
  <c r="O6" i="28"/>
  <c r="AD6" i="28"/>
  <c r="O7" i="28"/>
  <c r="AC7" i="28" a="1"/>
  <c r="AC7" i="28" s="1"/>
  <c r="O8" i="28"/>
  <c r="AC8" i="28" a="1"/>
  <c r="AC8" i="28" s="1"/>
  <c r="O9" i="28"/>
  <c r="AC9" i="28" a="1"/>
  <c r="AC9" i="28" s="1"/>
  <c r="O10" i="28"/>
  <c r="AC10" i="28" a="1"/>
  <c r="AC10" i="28" s="1"/>
  <c r="O11" i="28"/>
  <c r="AC11" i="28" a="1"/>
  <c r="AC11" i="28" s="1"/>
  <c r="O12" i="28"/>
  <c r="AC12" i="28" a="1"/>
  <c r="AC12" i="28" s="1"/>
  <c r="O13" i="28"/>
  <c r="AC13" i="28" a="1"/>
  <c r="AC13" i="28" s="1"/>
  <c r="AC14" i="28" a="1"/>
  <c r="AC14" i="28" s="1"/>
  <c r="O15" i="28"/>
  <c r="AC15" i="28" a="1"/>
  <c r="AC15" i="28" s="1"/>
  <c r="O16" i="28"/>
  <c r="AC16" i="28" a="1"/>
  <c r="AC16" i="28" s="1"/>
  <c r="O17" i="28"/>
  <c r="AC17" i="28" a="1"/>
  <c r="AC17" i="28" s="1"/>
  <c r="O18" i="28"/>
  <c r="AC18" i="28" a="1"/>
  <c r="AC18" i="28" s="1"/>
  <c r="O19" i="28"/>
  <c r="AC19" i="28" a="1"/>
  <c r="AC19" i="28" s="1"/>
  <c r="O20" i="28"/>
  <c r="AC20" i="28" a="1"/>
  <c r="AC20" i="28" s="1"/>
  <c r="O21" i="28"/>
  <c r="AC21" i="28" a="1"/>
  <c r="AC21" i="28" s="1"/>
  <c r="O22" i="28"/>
  <c r="AC22" i="28" a="1"/>
  <c r="AC22" i="28" s="1"/>
  <c r="O23" i="28"/>
  <c r="AC23" i="28" a="1"/>
  <c r="AC23" i="28" s="1"/>
  <c r="O24" i="28"/>
  <c r="AC24" i="28" a="1"/>
  <c r="AC24" i="28" s="1"/>
  <c r="O25" i="28"/>
  <c r="AC25" i="28" a="1"/>
  <c r="AC25" i="28" s="1"/>
  <c r="O26" i="28"/>
  <c r="AC26" i="28" a="1"/>
  <c r="AC26" i="28" s="1"/>
  <c r="O27" i="28"/>
  <c r="AC27" i="28" a="1"/>
  <c r="AC27" i="28" s="1"/>
  <c r="O28" i="28"/>
  <c r="AC28" i="28" a="1"/>
  <c r="AC28" i="28" s="1"/>
  <c r="O29" i="28"/>
  <c r="AC29" i="28" a="1"/>
  <c r="AC29" i="28" s="1"/>
  <c r="O30" i="28"/>
  <c r="AC30" i="28" a="1"/>
  <c r="AC30" i="28" s="1"/>
  <c r="O31" i="28"/>
  <c r="AC31" i="28" a="1"/>
  <c r="AC31" i="28" s="1"/>
  <c r="O32" i="28"/>
  <c r="AC32" i="28" a="1"/>
  <c r="AC32" i="28" s="1"/>
  <c r="O33" i="28"/>
  <c r="AC33" i="28" a="1"/>
  <c r="AC33" i="28" s="1"/>
  <c r="O34" i="28"/>
  <c r="AC34" i="28" a="1"/>
  <c r="AC34" i="28" s="1"/>
  <c r="O35" i="28"/>
  <c r="AC35" i="28" a="1"/>
  <c r="AC35" i="28" s="1"/>
  <c r="O36" i="28"/>
  <c r="AC36" i="28" a="1"/>
  <c r="AC36" i="28" s="1"/>
  <c r="O37" i="28"/>
  <c r="AC37" i="28" a="1"/>
  <c r="AC37" i="28" s="1"/>
  <c r="O38" i="28"/>
  <c r="AC38" i="28" a="1"/>
  <c r="AC38" i="28" s="1"/>
  <c r="O39" i="28"/>
  <c r="AC39" i="28" a="1"/>
  <c r="AC39" i="28" s="1"/>
  <c r="O40" i="28"/>
  <c r="AC40" i="28" a="1"/>
  <c r="AC40" i="28" s="1"/>
  <c r="O41" i="28"/>
  <c r="AC41" i="28" a="1"/>
  <c r="AC41" i="28" s="1"/>
  <c r="O42" i="28"/>
  <c r="AC42" i="28" a="1"/>
  <c r="AC42" i="28" s="1"/>
  <c r="O43" i="28"/>
  <c r="AC43" i="28" a="1"/>
  <c r="AC43" i="28" s="1"/>
  <c r="O44" i="28"/>
  <c r="AC44" i="28" a="1"/>
  <c r="AC44" i="28" s="1"/>
  <c r="O45" i="28"/>
  <c r="AC45" i="28" a="1"/>
  <c r="AC45" i="28" s="1"/>
  <c r="O46" i="28"/>
  <c r="AC46" i="28" a="1"/>
  <c r="AC46" i="28" s="1"/>
  <c r="O47" i="28"/>
  <c r="AC47" i="28" a="1"/>
  <c r="AC47" i="28" s="1"/>
  <c r="O48" i="28"/>
  <c r="AC48" i="28" a="1"/>
  <c r="AC48" i="28" s="1"/>
  <c r="O49" i="28"/>
  <c r="AC49" i="28" a="1"/>
  <c r="AC49" i="28" s="1"/>
  <c r="O50" i="28"/>
  <c r="AC50" i="28" a="1"/>
  <c r="AC50" i="28" s="1"/>
  <c r="O51" i="28"/>
  <c r="AC51" i="28" a="1"/>
  <c r="AC51" i="28" s="1"/>
  <c r="O52" i="28"/>
  <c r="AC52" i="28" a="1"/>
  <c r="AC52" i="28" s="1"/>
  <c r="O53" i="28"/>
  <c r="AC53" i="28" a="1"/>
  <c r="AC53" i="28" s="1"/>
  <c r="O54" i="28"/>
  <c r="AC54" i="28" a="1"/>
  <c r="AC54" i="28" s="1"/>
  <c r="O55" i="28"/>
  <c r="AC55" i="28" a="1"/>
  <c r="AC55" i="28" s="1"/>
  <c r="O56" i="28"/>
  <c r="AC56" i="28" a="1"/>
  <c r="AC56" i="28" s="1"/>
  <c r="O57" i="28"/>
  <c r="AC57" i="28" a="1"/>
  <c r="AC57" i="28" s="1"/>
  <c r="O58" i="28"/>
  <c r="AC58" i="28" a="1"/>
  <c r="AC58" i="28" s="1"/>
  <c r="O59" i="28"/>
  <c r="AC59" i="28" a="1"/>
  <c r="AC59" i="28" s="1"/>
  <c r="O60" i="28"/>
  <c r="AC60" i="28" a="1"/>
  <c r="AC60" i="28" s="1"/>
  <c r="O61" i="28"/>
  <c r="AC61" i="28" a="1"/>
  <c r="AC61" i="28" s="1"/>
  <c r="O62" i="28"/>
  <c r="AC62" i="28" a="1"/>
  <c r="AC62" i="28" s="1"/>
  <c r="O63" i="28"/>
  <c r="AC63" i="28" a="1"/>
  <c r="AC63" i="28" s="1"/>
  <c r="O64" i="28"/>
  <c r="AC64" i="28" a="1"/>
  <c r="AC64" i="28" s="1"/>
  <c r="O65" i="28"/>
  <c r="AC65" i="28" a="1"/>
  <c r="AC65" i="28" s="1"/>
  <c r="O66" i="28"/>
  <c r="AC66" i="28" a="1"/>
  <c r="AC66" i="28" s="1"/>
  <c r="O67" i="28"/>
  <c r="AC67" i="28" a="1"/>
  <c r="AC67" i="28" s="1"/>
  <c r="O68" i="28"/>
  <c r="AC68" i="28" a="1"/>
  <c r="AC68" i="28" s="1"/>
  <c r="O69" i="28"/>
  <c r="AC69" i="28" a="1"/>
  <c r="AC69" i="28" s="1"/>
  <c r="O70" i="28"/>
  <c r="AC70" i="28" a="1"/>
  <c r="AC70" i="28" s="1"/>
  <c r="O71" i="28"/>
  <c r="AC71" i="28" a="1"/>
  <c r="AC71" i="28" s="1"/>
  <c r="O72" i="28"/>
  <c r="AC72" i="28" a="1"/>
  <c r="AC72" i="28" s="1"/>
  <c r="O73" i="28"/>
  <c r="AC73" i="28" a="1"/>
  <c r="AC73" i="28" s="1"/>
  <c r="O74" i="28"/>
  <c r="AC74" i="28" a="1"/>
  <c r="AC74" i="28" s="1"/>
  <c r="O75" i="28"/>
  <c r="AC75" i="28" a="1"/>
  <c r="AC75" i="28" s="1"/>
  <c r="O76" i="28"/>
  <c r="AC76" i="28" a="1"/>
  <c r="AC76" i="28" s="1"/>
  <c r="O77" i="28"/>
  <c r="AC77" i="28" a="1"/>
  <c r="AC77" i="28" s="1"/>
  <c r="O78" i="28"/>
  <c r="AC78" i="28" a="1"/>
  <c r="AC78" i="28" s="1"/>
  <c r="O79" i="28"/>
  <c r="AC79" i="28" a="1"/>
  <c r="AC79" i="28" s="1"/>
  <c r="O80" i="28"/>
  <c r="AC80" i="28" a="1"/>
  <c r="AC80" i="28" s="1"/>
  <c r="O81" i="28"/>
  <c r="AC81" i="28" a="1"/>
  <c r="AC81" i="28" s="1"/>
  <c r="O82" i="28"/>
  <c r="AC82" i="28" a="1"/>
  <c r="AC82" i="28" s="1"/>
  <c r="O83" i="28"/>
  <c r="AC83" i="28" a="1"/>
  <c r="AC83" i="28" s="1"/>
  <c r="O84" i="28"/>
  <c r="AC84" i="28" a="1"/>
  <c r="AC84" i="28" s="1"/>
  <c r="O85" i="28"/>
  <c r="AC85" i="28" a="1"/>
  <c r="AC85" i="28" s="1"/>
  <c r="O86" i="28"/>
  <c r="AC86" i="28" a="1"/>
  <c r="AC86" i="28" s="1"/>
  <c r="O87" i="28"/>
  <c r="AC87" i="28" a="1"/>
  <c r="AC87" i="28" s="1"/>
  <c r="O88" i="28"/>
  <c r="AC88" i="28" a="1"/>
  <c r="AC88" i="28" s="1"/>
  <c r="O89" i="28"/>
  <c r="AC89" i="28" a="1"/>
  <c r="AC89" i="28" s="1"/>
  <c r="O90" i="28"/>
  <c r="AC90" i="28" a="1"/>
  <c r="AC90" i="28" s="1"/>
  <c r="O91" i="28"/>
  <c r="AC91" i="28" a="1"/>
  <c r="AC91" i="28" s="1"/>
  <c r="O92" i="28"/>
  <c r="AC92" i="28" a="1"/>
  <c r="AC92" i="28" s="1"/>
  <c r="O93" i="28"/>
  <c r="AC93" i="28" a="1"/>
  <c r="AC93" i="28" s="1"/>
  <c r="O94" i="28"/>
  <c r="AC94" i="28" a="1"/>
  <c r="AC94" i="28" s="1"/>
  <c r="O95" i="28"/>
  <c r="AC95" i="28" a="1"/>
  <c r="AC95" i="28" s="1"/>
  <c r="O96" i="28"/>
  <c r="AC96" i="28" a="1"/>
  <c r="AC96" i="28" s="1"/>
  <c r="O97" i="28"/>
  <c r="AC97" i="28" a="1"/>
  <c r="AC97" i="28" s="1"/>
  <c r="O98" i="28"/>
  <c r="AC98" i="28" a="1"/>
  <c r="AC98" i="28" s="1"/>
  <c r="O99" i="28"/>
  <c r="AC99" i="28" a="1"/>
  <c r="AC99" i="28" s="1"/>
  <c r="O100" i="28"/>
  <c r="AC100" i="28" a="1"/>
  <c r="AC100" i="28" s="1"/>
  <c r="O101" i="28"/>
  <c r="AC101" i="28" a="1"/>
  <c r="AC101" i="28" s="1"/>
  <c r="O102" i="28"/>
  <c r="AC102" i="28" a="1"/>
  <c r="AC102" i="28" s="1"/>
  <c r="O103" i="28"/>
  <c r="AC103" i="28" a="1"/>
  <c r="AC103" i="28" s="1"/>
  <c r="O104" i="28"/>
  <c r="AC104" i="28" a="1"/>
  <c r="AC104" i="28" s="1"/>
  <c r="L5" i="46" l="1"/>
  <c r="G8" i="31"/>
  <c r="AC6" i="28" a="1"/>
  <c r="AC6" i="28" s="1"/>
  <c r="M36" i="43"/>
  <c r="L44" i="43" a="1"/>
  <c r="L44" i="43" s="1"/>
  <c r="L41" i="43" a="1"/>
  <c r="L41" i="43" s="1"/>
  <c r="M43" i="43"/>
  <c r="M40" i="43"/>
  <c r="M37" i="43"/>
  <c r="L38" i="43" a="1"/>
  <c r="L38" i="43" s="1"/>
  <c r="M39" i="43"/>
  <c r="M45" i="43"/>
  <c r="M42" i="43"/>
  <c r="I46" i="43"/>
  <c r="J49" i="43" s="1"/>
  <c r="C6" i="48" s="1"/>
  <c r="E16" i="31" l="1"/>
  <c r="H16" i="31" s="1"/>
  <c r="G9" i="46"/>
  <c r="M46" i="43"/>
  <c r="AA105" i="28"/>
  <c r="H8" i="48" s="1"/>
  <c r="J16" i="31" l="1"/>
  <c r="L16" i="31" s="1"/>
  <c r="M16" i="31" s="1"/>
  <c r="H9" i="46"/>
  <c r="G9" i="31"/>
  <c r="H10" i="46" l="1"/>
  <c r="B15" i="48"/>
  <c r="B17" i="48"/>
  <c r="B16" i="48"/>
  <c r="B19" i="48"/>
  <c r="B18" i="48"/>
  <c r="K9" i="46"/>
  <c r="K16" i="31"/>
  <c r="N16" i="31"/>
  <c r="O16" i="31" s="1"/>
  <c r="L9" i="46"/>
  <c r="D46" i="43"/>
  <c r="K10" i="46" l="1"/>
  <c r="I8" i="48"/>
  <c r="H9" i="48" s="1"/>
  <c r="L10" i="46"/>
  <c r="B20" i="48"/>
  <c r="E15" i="48"/>
  <c r="C6" i="31"/>
  <c r="D6" i="48" s="1"/>
  <c r="J50" i="43"/>
  <c r="J18" i="31"/>
  <c r="K18" i="31" s="1"/>
  <c r="C19" i="48" l="1"/>
  <c r="C18" i="48"/>
  <c r="C15" i="48"/>
  <c r="C17" i="48"/>
  <c r="C16" i="48"/>
  <c r="H15" i="48"/>
  <c r="E16" i="48"/>
  <c r="E17" i="48"/>
  <c r="E18" i="48"/>
  <c r="E19" i="48"/>
  <c r="E20" i="48" l="1"/>
  <c r="J15" i="48"/>
  <c r="H19" i="48"/>
  <c r="J19" i="48" s="1"/>
  <c r="K19" i="48" s="1"/>
  <c r="H17" i="48"/>
  <c r="J17" i="48" s="1"/>
  <c r="K17" i="48" s="1"/>
  <c r="H16" i="48"/>
  <c r="J16" i="48" s="1"/>
  <c r="K16" i="48" s="1"/>
  <c r="H18" i="48"/>
  <c r="J18" i="48" s="1"/>
  <c r="K18" i="48" s="1"/>
  <c r="L18" i="31"/>
  <c r="M18" i="31" s="1"/>
  <c r="C20" i="48"/>
  <c r="L15" i="48" l="1"/>
  <c r="M15" i="48" s="1"/>
  <c r="K15" i="48"/>
  <c r="H20" i="48"/>
  <c r="C7" i="48" s="1"/>
  <c r="N18" i="31"/>
  <c r="O18" i="31" s="1"/>
  <c r="L18" i="48"/>
  <c r="M18" i="48" s="1"/>
  <c r="L19" i="48"/>
  <c r="M19" i="48" s="1"/>
  <c r="L16" i="48"/>
  <c r="J20" i="48"/>
  <c r="L17" i="48"/>
  <c r="M17" i="48" s="1"/>
  <c r="N15" i="48" l="1"/>
  <c r="O15" i="48" s="1"/>
  <c r="N16" i="48"/>
  <c r="O16" i="48" s="1"/>
  <c r="M16" i="48"/>
  <c r="C8" i="48"/>
  <c r="N17" i="48"/>
  <c r="O17" i="48" s="1"/>
  <c r="N19" i="48"/>
  <c r="O19" i="48" s="1"/>
  <c r="N18" i="48"/>
  <c r="O18" i="48" s="1"/>
  <c r="L20" i="48"/>
  <c r="C9" i="48" s="1"/>
  <c r="N20" i="48" l="1"/>
  <c r="C10" i="48" s="1"/>
  <c r="AD105" i="28"/>
  <c r="E20" i="31"/>
  <c r="M2" i="22"/>
  <c r="H20" i="31" l="1"/>
  <c r="L2" i="22"/>
  <c r="J20" i="31" l="1"/>
  <c r="K20" i="31" s="1"/>
  <c r="BI2" i="22"/>
  <c r="BH2" i="22"/>
  <c r="BG2" i="22"/>
  <c r="BF2" i="22"/>
  <c r="BE2" i="22"/>
  <c r="DG2" i="22"/>
  <c r="DF2" i="22"/>
  <c r="L20" i="31" l="1"/>
  <c r="M20" i="31" s="1"/>
  <c r="CL2" i="22"/>
  <c r="CK2" i="22"/>
  <c r="CJ2" i="22"/>
  <c r="CI2" i="22"/>
  <c r="CH2" i="22"/>
  <c r="CG2" i="22"/>
  <c r="K2" i="22"/>
  <c r="H2" i="22"/>
  <c r="D2" i="22"/>
  <c r="R2" i="22"/>
  <c r="N20" i="31" l="1"/>
  <c r="O20" i="31" s="1"/>
  <c r="P2" i="22"/>
  <c r="A2" i="22" l="1"/>
  <c r="CF2" i="22"/>
  <c r="CE2" i="22"/>
  <c r="CD2" i="22"/>
  <c r="CC2" i="22"/>
  <c r="CB2" i="22"/>
  <c r="CA2" i="22"/>
  <c r="BZ2" i="22"/>
  <c r="BY2" i="22"/>
  <c r="BX2" i="22"/>
  <c r="BW2" i="22"/>
  <c r="BV2" i="22"/>
  <c r="BU2" i="22"/>
  <c r="BT2" i="22"/>
  <c r="BS2" i="22"/>
  <c r="BR2" i="22"/>
  <c r="BQ2" i="22"/>
  <c r="BP2" i="22"/>
  <c r="BO2" i="22"/>
  <c r="BN2" i="22"/>
  <c r="BC2" i="22"/>
  <c r="BB2" i="22"/>
  <c r="BA2" i="22"/>
  <c r="AY2" i="22"/>
  <c r="AX2" i="22"/>
  <c r="AW2" i="22"/>
  <c r="AV2" i="22"/>
  <c r="AU2" i="22"/>
  <c r="AR2" i="22"/>
  <c r="S2" i="22"/>
  <c r="Q2" i="22"/>
  <c r="O2" i="22"/>
  <c r="N2" i="22"/>
  <c r="J2" i="22"/>
  <c r="I2" i="22"/>
  <c r="G2" i="22"/>
  <c r="C2" i="22"/>
  <c r="B2" i="22"/>
  <c r="F2" i="22" s="1"/>
  <c r="BM2" i="22" l="1"/>
  <c r="BK2" i="22"/>
  <c r="BL2" i="22"/>
  <c r="BD2" i="22" l="1"/>
  <c r="BJ2" i="22"/>
  <c r="CR2" i="22" l="1"/>
  <c r="CP2" i="22"/>
  <c r="CO2" i="22"/>
  <c r="CM2" i="22"/>
  <c r="CQ2" i="22"/>
  <c r="E2" i="22"/>
  <c r="CV2" i="22" l="1"/>
  <c r="AK2" i="22" l="1"/>
  <c r="AQ2" i="22"/>
  <c r="AM2" i="22"/>
  <c r="AP2" i="22"/>
  <c r="AL2" i="22"/>
  <c r="AG2" i="22"/>
  <c r="AN2" i="22"/>
  <c r="AE2" i="22"/>
  <c r="Z2" i="22" l="1"/>
  <c r="Y2" i="22"/>
  <c r="DA2" i="22"/>
  <c r="DB2" i="22"/>
  <c r="DC2" i="22"/>
  <c r="V2" i="22"/>
  <c r="AJ2" i="22"/>
  <c r="AH2" i="22"/>
  <c r="AC2" i="22"/>
  <c r="AD2" i="22"/>
  <c r="T2" i="22" l="1"/>
  <c r="AB2" i="22"/>
  <c r="AZ2" i="22"/>
  <c r="AO2" i="22"/>
  <c r="X2" i="22"/>
  <c r="AF2" i="22" l="1"/>
  <c r="AI2" i="22" l="1"/>
  <c r="AT2" i="22" l="1"/>
  <c r="CW2" i="22" l="1"/>
  <c r="CX2" i="22" s="1"/>
  <c r="DD2" i="22"/>
  <c r="DE2" i="22" s="1"/>
  <c r="CN2" i="22" l="1"/>
  <c r="CT2" i="22" l="1"/>
  <c r="CS2" i="22"/>
  <c r="CY2" i="22" s="1"/>
  <c r="CU2" i="22" l="1"/>
  <c r="CZ2" i="22" l="1"/>
  <c r="W2" i="22" l="1"/>
  <c r="AA2" i="22" l="1"/>
  <c r="E19" i="31"/>
  <c r="E21" i="31" s="1"/>
  <c r="J17" i="31"/>
  <c r="K17" i="31" s="1"/>
  <c r="B21" i="31"/>
  <c r="C20" i="31" s="1"/>
  <c r="U2" i="22"/>
  <c r="C18" i="31" l="1"/>
  <c r="C19" i="31"/>
  <c r="C16" i="31"/>
  <c r="C17" i="31"/>
  <c r="H19" i="31"/>
  <c r="AS2" i="22"/>
  <c r="J19" i="31" l="1"/>
  <c r="K19" i="31" s="1"/>
  <c r="H21" i="31"/>
  <c r="C8" i="31" s="1"/>
  <c r="D7" i="48" s="1"/>
  <c r="L17" i="31"/>
  <c r="C21" i="31"/>
  <c r="J21" i="31" l="1"/>
  <c r="C4" i="43" s="1"/>
  <c r="L19" i="31"/>
  <c r="M19" i="31" s="1"/>
  <c r="N17" i="31"/>
  <c r="O17" i="31" s="1"/>
  <c r="M17" i="31"/>
  <c r="C9" i="31" l="1"/>
  <c r="D8" i="48" s="1"/>
  <c r="L21" i="31"/>
  <c r="C10" i="31" s="1"/>
  <c r="D9" i="48" s="1"/>
  <c r="N19" i="31"/>
  <c r="O19" i="31" s="1"/>
  <c r="J4" i="43"/>
  <c r="M4" i="43" s="1"/>
  <c r="B17" i="43"/>
  <c r="N21" i="31" l="1"/>
  <c r="C11" i="31" s="1"/>
  <c r="D10" i="4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<sst xmlns="http://schemas.openxmlformats.org/spreadsheetml/2006/main" count="670" uniqueCount="488">
  <si>
    <t>STRATEGIE REGIONALE GUADELOUPE FEADER 2023-2027</t>
  </si>
  <si>
    <t xml:space="preserve">Plan de financement prévisionnel </t>
  </si>
  <si>
    <t>Consignes d'utilisation</t>
  </si>
  <si>
    <t>Rappels généraux et points de vigilance</t>
  </si>
  <si>
    <t>Rappels réglementaires</t>
  </si>
  <si>
    <t>Les forfaits, barèmes et coûts unitaires qu'il vous sera demandé de sélectionner sont ceux applicables (réglementairement en vigueur) à la date de réalisation de la dépense, ou à celle de dépôt du dossier si ignorée. Ces montants seront revus au regard des éléments portés à connaissance du service instructeur lors du dépôt d'une demande de paiement.</t>
  </si>
  <si>
    <t>Ressources prévisionnelles de l'opération</t>
  </si>
  <si>
    <t xml:space="preserve">Financement d'origine publique </t>
  </si>
  <si>
    <t xml:space="preserve">Instruction des Financements d'origine publique </t>
  </si>
  <si>
    <t>Co- financeurs publics sollicités</t>
  </si>
  <si>
    <t xml:space="preserve">Montants en € </t>
  </si>
  <si>
    <t xml:space="preserve">Sollicité dans le cadre de la présente demande </t>
  </si>
  <si>
    <t>Sollicité dans le cadre d’une autre demande</t>
  </si>
  <si>
    <t>Obtenu</t>
  </si>
  <si>
    <t>Nature du justificatif présenté</t>
  </si>
  <si>
    <t xml:space="preserve">Montants présentés en € </t>
  </si>
  <si>
    <t xml:space="preserve">Montant retenu </t>
  </si>
  <si>
    <t xml:space="preserve">commentaires de l'instructeur </t>
  </si>
  <si>
    <t>Montant écarté</t>
  </si>
  <si>
    <t>Financements européens (FEADER) sollicités</t>
  </si>
  <si>
    <t>Région</t>
  </si>
  <si>
    <t>Département</t>
  </si>
  <si>
    <t>Autres (Commune(s), EPCI, etc)</t>
  </si>
  <si>
    <t xml:space="preserve">Emprunt </t>
  </si>
  <si>
    <t xml:space="preserve">Auto – financement </t>
  </si>
  <si>
    <t>Sous-total apport du maître d’ouvrage public</t>
  </si>
  <si>
    <t>Sous-total financeurs publics</t>
  </si>
  <si>
    <t>Autofinancement : maître d’ouvrage privé</t>
  </si>
  <si>
    <t>Emprunt</t>
  </si>
  <si>
    <t>Auto – financement</t>
  </si>
  <si>
    <t>Contribution en nature</t>
  </si>
  <si>
    <t>Sous-total apport du maître d’ouvrage privé</t>
  </si>
  <si>
    <t xml:space="preserve">Autres financeurs privés </t>
  </si>
  <si>
    <t>Participation du secteur privé (à préciser)</t>
  </si>
  <si>
    <t>Sous-total financements privés</t>
  </si>
  <si>
    <t>Recettes nettes générées</t>
  </si>
  <si>
    <t>Numéro de la recette</t>
  </si>
  <si>
    <t>Identifiant du justificatif</t>
  </si>
  <si>
    <t>Montant présenté HT</t>
  </si>
  <si>
    <t>Commentaires</t>
  </si>
  <si>
    <t>Montant retenu HT</t>
  </si>
  <si>
    <t>Contrôle bloquant, vérification et traçage sur les montants</t>
  </si>
  <si>
    <t>(justificatif détaillant la recette attendue.
Ex : tableau prévisionnel, bilan de l'année n-,...)</t>
  </si>
  <si>
    <t>(le cas échéant, pour préciser un point saillant au Service Instructeur)</t>
  </si>
  <si>
    <t>(report automatique de la demande. Corriger les informations des cellules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</si>
  <si>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</si>
  <si>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</si>
  <si>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</si>
  <si>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Exemple</t>
  </si>
  <si>
    <t>Total présenté</t>
  </si>
  <si>
    <t>Total retenu</t>
  </si>
  <si>
    <t>Modalités de prise en compte</t>
  </si>
  <si>
    <t>Etude de faisabilité</t>
  </si>
  <si>
    <t>Numéro de la dépense</t>
  </si>
  <si>
    <t>Commentaires du Service Instructeur</t>
  </si>
  <si>
    <t>(saisie automatique à corriger selon les modalités d'instruction)</t>
  </si>
  <si>
    <t>Nom de l'intervenant</t>
  </si>
  <si>
    <t>Frais de personnel</t>
  </si>
  <si>
    <t>Description de l'intervention/de la mission</t>
  </si>
  <si>
    <t>Qualification de l'intervenant</t>
  </si>
  <si>
    <t>Justificatif du taux d'affectation présenté</t>
  </si>
  <si>
    <t>Frais salariaux en euros sur la période de référence</t>
  </si>
  <si>
    <t>Montant des frais salariaux liés à l'opération présentés</t>
  </si>
  <si>
    <t>Justificatif des frais salariaux présenté</t>
  </si>
  <si>
    <t>Description de l'intervention</t>
  </si>
  <si>
    <t>Montant retenu</t>
  </si>
  <si>
    <t>(nature du travail ou de la mission à réaliser sur l'opération.
Ex : animation, gestion, études…)</t>
  </si>
  <si>
    <t>(prénom et nom de l'agent ou de l'employé prévu pour réaliser l'intervention)</t>
  </si>
  <si>
    <t>(intitulé du poste occupé au sein de la structure de rattachement)</t>
  </si>
  <si>
    <t>(fiche de poste, lettre de mission, contrat de travail)</t>
  </si>
  <si>
    <t>charges patronales</t>
  </si>
  <si>
    <t xml:space="preserve">total </t>
  </si>
  <si>
    <t>(saisie automatique
base de calcul: coût horaire*temps de travail prévu sur l'opération)</t>
  </si>
  <si>
    <t>Salaire brut
(report automatique de la demande. Corriger les informations des cellules selon les modalités d'instruction)</t>
  </si>
  <si>
    <t>Charges patronales
(report automatique de la demande. Corriger les informations des cellules selon les modalités d'instruction)</t>
  </si>
  <si>
    <t>Total
(report automatique de la demande. Corriger les informations des cellules selon les modalités d'instruction)</t>
  </si>
  <si>
    <t>Animation - action 1 - année 2022</t>
  </si>
  <si>
    <t>Céline DURAND</t>
  </si>
  <si>
    <t>Chargée de mission</t>
  </si>
  <si>
    <t>fiche de paie</t>
  </si>
  <si>
    <t xml:space="preserve">Nature des dépenses servant de base de calcul </t>
  </si>
  <si>
    <t>Montant des dépenses servant de base de calcul</t>
  </si>
  <si>
    <t>Commentaire(s)</t>
  </si>
  <si>
    <t>Montant de base retenu</t>
  </si>
  <si>
    <t>(saisie automatique sur la base des informations déclarées dans les onglets précédents)</t>
  </si>
  <si>
    <t>(toute précision pertinente le cas échéant pour la compréhension de l'action prévue...)</t>
  </si>
  <si>
    <t>TOTAL</t>
  </si>
  <si>
    <t xml:space="preserve">Montant des dépenses de l'opération autres que les dépenses directes de personnel, en euros </t>
  </si>
  <si>
    <t xml:space="preserve">Montant retenu des dépenses de l'opération autres que les dépenses directes de personnel, en euros </t>
  </si>
  <si>
    <t xml:space="preserve">(dépenses directes de personnel de l'opération)
</t>
  </si>
  <si>
    <t>(saisie automatique, par application du taux forfaitaire de 40% des frais de personnel directs éligibles afin de couvrir l’ensemble des autres coûts directs et indirects éligibles d’une opération)</t>
  </si>
  <si>
    <t>Montants</t>
  </si>
  <si>
    <t>Présentés</t>
  </si>
  <si>
    <t>Retenus</t>
  </si>
  <si>
    <t>Ecartés</t>
  </si>
  <si>
    <t>Montant total HT</t>
  </si>
  <si>
    <t>Montant total TVA</t>
  </si>
  <si>
    <t>Total  TTC</t>
  </si>
  <si>
    <t>Recettes prévisionelles générées</t>
  </si>
  <si>
    <t>Recettes prévisionnelles retenues</t>
  </si>
  <si>
    <t>Assiette présentée</t>
  </si>
  <si>
    <t>Dépenses présentées</t>
  </si>
  <si>
    <t>%</t>
  </si>
  <si>
    <t>Taux de FEADER dans le TAP/TMAP</t>
  </si>
  <si>
    <t>Montant part nationale à solliciter</t>
  </si>
  <si>
    <t>Montant d'aide FEADER retenu
(plafonnement automatique)</t>
  </si>
  <si>
    <t>Total des dépenses</t>
  </si>
  <si>
    <t>Dépenses retenues par l'instructeur</t>
  </si>
  <si>
    <t>Numéro OSIRIS</t>
  </si>
  <si>
    <t>GAL</t>
  </si>
  <si>
    <t>Bénéficiaire</t>
  </si>
  <si>
    <t>adresse beneficiaire</t>
  </si>
  <si>
    <t>representant</t>
  </si>
  <si>
    <t>Porté par le GAL ou la Région</t>
  </si>
  <si>
    <t>Intitulé opération</t>
  </si>
  <si>
    <t>LIEU PROJET</t>
  </si>
  <si>
    <t>date de dépôt</t>
  </si>
  <si>
    <t>Date du COPROG</t>
  </si>
  <si>
    <t xml:space="preserve"> ASSUJETTISSEMENT TVA </t>
  </si>
  <si>
    <t xml:space="preserve">Nom MO </t>
  </si>
  <si>
    <t>type délib MO</t>
  </si>
  <si>
    <t>n° délib MO</t>
  </si>
  <si>
    <t>Date délib MO</t>
  </si>
  <si>
    <t>Date signature accord coopé</t>
  </si>
  <si>
    <t>Régime d'aides d'état</t>
  </si>
  <si>
    <t>Phrase d'aides état</t>
  </si>
  <si>
    <t>date de début d'éligibilité</t>
  </si>
  <si>
    <t xml:space="preserve"> Contribution en nature - prévisionnel</t>
  </si>
  <si>
    <t xml:space="preserve"> Dépenses A - prévisionnel</t>
  </si>
  <si>
    <t xml:space="preserve"> Dépenses B - prévisionnel</t>
  </si>
  <si>
    <t xml:space="preserve"> Dépense C - prévisionnel</t>
  </si>
  <si>
    <t xml:space="preserve"> Dépenses D - prévisionnel</t>
  </si>
  <si>
    <t xml:space="preserve"> Dépenses E - prévisionnel</t>
  </si>
  <si>
    <t xml:space="preserve"> Dépenses F - prévisionnel</t>
  </si>
  <si>
    <t xml:space="preserve"> Dépenses G - prévisionnel</t>
  </si>
  <si>
    <t xml:space="preserve"> Contribution en nature - retenu</t>
  </si>
  <si>
    <t xml:space="preserve"> Dépenses A - retenu</t>
  </si>
  <si>
    <t xml:space="preserve"> Dépenses B - retenu</t>
  </si>
  <si>
    <t xml:space="preserve"> Dépense C - retenu</t>
  </si>
  <si>
    <t xml:space="preserve"> Dépenses D - retenu</t>
  </si>
  <si>
    <t xml:space="preserve"> Dépenses E - retenu</t>
  </si>
  <si>
    <t xml:space="preserve"> Dépenses F - retenu</t>
  </si>
  <si>
    <t xml:space="preserve"> Dépenses G - retenu</t>
  </si>
  <si>
    <t xml:space="preserve"> Animation 19.4 - prévisionnel</t>
  </si>
  <si>
    <t xml:space="preserve"> Secrétariat - gestion de dossiers - prévisionnel</t>
  </si>
  <si>
    <t xml:space="preserve"> Communication - prévisionnel</t>
  </si>
  <si>
    <t xml:space="preserve"> Evaluation leader - prévisionnel</t>
  </si>
  <si>
    <t xml:space="preserve"> Animation 19.4 - retenu</t>
  </si>
  <si>
    <t xml:space="preserve"> Secrétariat - gestion de dossiers - retenu</t>
  </si>
  <si>
    <t xml:space="preserve"> Communication - retenu</t>
  </si>
  <si>
    <t xml:space="preserve"> Evaluation leader - retenu</t>
  </si>
  <si>
    <t xml:space="preserve"> Recettes </t>
  </si>
  <si>
    <t xml:space="preserve"> Montant total - prévisionnel</t>
  </si>
  <si>
    <t>Montant total - retenu</t>
  </si>
  <si>
    <t xml:space="preserve"> Nom employé 1</t>
  </si>
  <si>
    <t xml:space="preserve"> Nom employé 2</t>
  </si>
  <si>
    <t xml:space="preserve"> Nom employé 3</t>
  </si>
  <si>
    <t xml:space="preserve"> Nom employé 4</t>
  </si>
  <si>
    <t xml:space="preserve"> Nom employé 5</t>
  </si>
  <si>
    <t xml:space="preserve"> Coût horaire 1</t>
  </si>
  <si>
    <t>Coûts horaire 2</t>
  </si>
  <si>
    <t>Coûts horaire 3</t>
  </si>
  <si>
    <t>Coûts horaire 4</t>
  </si>
  <si>
    <t>Coûts horaire 5</t>
  </si>
  <si>
    <t>Quotité 1</t>
  </si>
  <si>
    <t>Quotité 2</t>
  </si>
  <si>
    <t>Quotité 3</t>
  </si>
  <si>
    <t xml:space="preserve">Quotité 4 </t>
  </si>
  <si>
    <t>Quotité 5</t>
  </si>
  <si>
    <t>MOP</t>
  </si>
  <si>
    <t>n° délib MOP</t>
  </si>
  <si>
    <t>type EJ MOP</t>
  </si>
  <si>
    <t>Date délib MOP</t>
  </si>
  <si>
    <t>type EJ Région</t>
  </si>
  <si>
    <t>n° délib Région</t>
  </si>
  <si>
    <t>Date délib Région</t>
  </si>
  <si>
    <t>Nom Cofinanceur 1</t>
  </si>
  <si>
    <t>type EJ 1</t>
  </si>
  <si>
    <t>n° délib cofi 1</t>
  </si>
  <si>
    <t>Date délib cofi 1</t>
  </si>
  <si>
    <t>Nom Cofinanceur 2</t>
  </si>
  <si>
    <t>type EJ 2</t>
  </si>
  <si>
    <t>n° délib cofi 2</t>
  </si>
  <si>
    <t>Date délib cofi 2</t>
  </si>
  <si>
    <t>Nom Cofinanceur 3</t>
  </si>
  <si>
    <t>type EJ 3</t>
  </si>
  <si>
    <t>n° délib cofi 3</t>
  </si>
  <si>
    <t>Date délib cofi 3</t>
  </si>
  <si>
    <t>Nom Cofinanceur 4</t>
  </si>
  <si>
    <t>type EJ 4</t>
  </si>
  <si>
    <t>n° délib cofi 4</t>
  </si>
  <si>
    <t>Date délib cofi 4</t>
  </si>
  <si>
    <t>Montant cofi MOP</t>
  </si>
  <si>
    <t>Montant cofi Région</t>
  </si>
  <si>
    <t>Montant cofi 1</t>
  </si>
  <si>
    <t>Montant cofi 2</t>
  </si>
  <si>
    <t>Montant cofi 3</t>
  </si>
  <si>
    <t>Montant cofi 4</t>
  </si>
  <si>
    <t>Montant FEADER MOP</t>
  </si>
  <si>
    <t>Montant FEADER Région</t>
  </si>
  <si>
    <t>Montant FEADER 1</t>
  </si>
  <si>
    <t>Montant FEADER 2</t>
  </si>
  <si>
    <t>Montant FEADER 3</t>
  </si>
  <si>
    <t>Montant FEADER 4</t>
  </si>
  <si>
    <t xml:space="preserve"> Montant FEADER TOTAL </t>
  </si>
  <si>
    <t xml:space="preserve"> Total Cofinanceurs</t>
  </si>
  <si>
    <t xml:space="preserve"> Total aide publique + FEADER </t>
  </si>
  <si>
    <t xml:space="preserve"> Financement privé </t>
  </si>
  <si>
    <t>Autofinancement non public</t>
  </si>
  <si>
    <t>Total financement privé</t>
  </si>
  <si>
    <t>% aide FEADER</t>
  </si>
  <si>
    <t>% aide publique</t>
  </si>
  <si>
    <t>date limite de commencement</t>
  </si>
  <si>
    <t>date limite de fin d'execution du projet</t>
  </si>
  <si>
    <t>date limite de  dépôt du solde</t>
  </si>
  <si>
    <t>Pourcentage Région</t>
  </si>
  <si>
    <t>Cofinancement Région</t>
  </si>
  <si>
    <t>Pérennité investissement</t>
  </si>
  <si>
    <t>Délai de contrôle</t>
  </si>
  <si>
    <t>1. Informations générales</t>
  </si>
  <si>
    <t>STRUCTURE PORTEUSE</t>
  </si>
  <si>
    <t>N°</t>
  </si>
  <si>
    <t>NOM</t>
  </si>
  <si>
    <t>Nom de la structure porteuse</t>
  </si>
  <si>
    <t xml:space="preserve">Adresse postale </t>
  </si>
  <si>
    <t>Nom Président Structure porteuse</t>
  </si>
  <si>
    <t>Causses Cévennes</t>
  </si>
  <si>
    <t>Pôle d'Equilibre Territorial et Rural Sud Lozère</t>
  </si>
  <si>
    <t>Rue Sipple Sert - 48400 FLORAC</t>
  </si>
  <si>
    <t>Flore THEROND</t>
  </si>
  <si>
    <t>Cévennes</t>
  </si>
  <si>
    <t xml:space="preserve">Association du GAL Cévennes </t>
  </si>
  <si>
    <r>
      <t>L'ATOME - 2, Rue Michelet - 30100 AL</t>
    </r>
    <r>
      <rPr>
        <sz val="11"/>
        <rFont val="Calibri"/>
        <family val="2"/>
      </rPr>
      <t>È</t>
    </r>
    <r>
      <rPr>
        <sz val="11"/>
        <rFont val="Calibri"/>
        <family val="2"/>
        <scheme val="minor"/>
      </rPr>
      <t>S</t>
    </r>
  </si>
  <si>
    <t>Olivier Gaillard</t>
  </si>
  <si>
    <t>Cœur d'Hérault</t>
  </si>
  <si>
    <t xml:space="preserve">Sydel du Pays Cœur d'Hérault </t>
  </si>
  <si>
    <t>Ecoparc La Garrigue - 9, rue de la Lucques - Bât B - 34725 SAINT ANDRE DE SANGONIS</t>
  </si>
  <si>
    <t xml:space="preserve">Jean-François SOTO </t>
  </si>
  <si>
    <t>Est-Audois</t>
  </si>
  <si>
    <t xml:space="preserve"> Association Minervois Corbières Méditerranée </t>
  </si>
  <si>
    <t>Bâtiment In’ESS, 30 avenue du docteur Paul Pompidor, 11100 NARBONNE</t>
  </si>
  <si>
    <t>Gérard BARTHEZ</t>
  </si>
  <si>
    <t>De Garrigues en Costières</t>
  </si>
  <si>
    <t>Syndicat Mixte du Pays Garrigues et Costières de Nîmes</t>
  </si>
  <si>
    <t xml:space="preserve"> 1 rue du Colisée - 30900 NIMES </t>
  </si>
  <si>
    <t>Rémi Nicolas</t>
  </si>
  <si>
    <t>Gévaudan Lozère</t>
  </si>
  <si>
    <t>Pôle d'Equilibre Territorial et Rural du Pays du Gévaudan Lozère</t>
  </si>
  <si>
    <t>ZA Sainte-Catherine, 830 avenue de la Méridienne - 48100 MARVEJOLS</t>
  </si>
  <si>
    <t>Jacques BLANC</t>
  </si>
  <si>
    <t>Grand Pic Saint Loup</t>
  </si>
  <si>
    <t>Communauté de communes Grand Pic Saint Loup</t>
  </si>
  <si>
    <t>Hôtel de la Communauté - 25 Allée de l'Espérance - 34270 SAINT MATHIEU DE TREVIERS</t>
  </si>
  <si>
    <t>Alain BARBE</t>
  </si>
  <si>
    <t>Haute Vallée de l'Aude</t>
  </si>
  <si>
    <t xml:space="preserve">Pôle d'Equilibre Territorial et Rural  Vallée de l'Aude </t>
  </si>
  <si>
    <t>2 place Joseph Alcantara - 11300 LIMOUX</t>
  </si>
  <si>
    <t>Pierre Durand</t>
  </si>
  <si>
    <t>Haut Languedoc et Vignobles</t>
  </si>
  <si>
    <t>Syndicat Mixte du Pays Haut Languedoc et Vignobles</t>
  </si>
  <si>
    <t>1 rue de la Voie Ferrée - 34360 SAINT CHINIAN</t>
  </si>
  <si>
    <t>Jean ARCAS</t>
  </si>
  <si>
    <t>Pays Carcassonnais</t>
  </si>
  <si>
    <t>Association du Pays Carcassonnais</t>
  </si>
  <si>
    <t>BP 30168, 44 rue Verdun - 11 000 CARCASSONNE</t>
  </si>
  <si>
    <t>Tamara Rivel</t>
  </si>
  <si>
    <t>Pyrénées Méditerranée</t>
  </si>
  <si>
    <t>Association du Pays Pyrénées Méditerranée</t>
  </si>
  <si>
    <t>Maison des Services Publics, 6 boulevard Simon Battle - 66400 CERET</t>
  </si>
  <si>
    <t>Antoine ANDRE</t>
  </si>
  <si>
    <t>Terres de Vie en Lozère</t>
  </si>
  <si>
    <t>Association Terres de Vie en Lozère</t>
  </si>
  <si>
    <t>1 rue du Pont Notre Dame - 48000 MENDE</t>
  </si>
  <si>
    <t>Laurent SUAU</t>
  </si>
  <si>
    <t>Terres Romanes en Pays Catalan</t>
  </si>
  <si>
    <t>Syndicat Mixte du Parc Naturel Régional des Pyrénées Catalanes</t>
  </si>
  <si>
    <t>La Bastide - 66360 OLETTE</t>
  </si>
  <si>
    <t>Damienne Beffara</t>
  </si>
  <si>
    <t>Uzège Pont du Gard</t>
  </si>
  <si>
    <t>Pôle d'Equilibre Territorial et Rural Uzège-Pont du Gard</t>
  </si>
  <si>
    <t>2, Rue Joseph Lacroix II - 30700 UZÈS</t>
  </si>
  <si>
    <t>Philippe MARCHESI</t>
  </si>
  <si>
    <t>Pays Vallée de l'Agly</t>
  </si>
  <si>
    <t>Association du Pays de la Vallée de l'Agly</t>
  </si>
  <si>
    <t>Centre Aragon, Place Francisco Ferrer - 66310 ESTAGEL</t>
  </si>
  <si>
    <t>Pierre ESTEVE</t>
  </si>
  <si>
    <t>Vidourle Camargue</t>
  </si>
  <si>
    <t>Pôle d'Equilibre Territorial et Rural Vidourle Camargue</t>
  </si>
  <si>
    <t>83, Rue Pierre Aubanel - 30470 AIMARGUES</t>
  </si>
  <si>
    <t>Pierre MARTINEZ</t>
  </si>
  <si>
    <t>2. Régimes d'aides d'état</t>
  </si>
  <si>
    <t xml:space="preserve">Pour publipostage </t>
  </si>
  <si>
    <t>SA 43783</t>
  </si>
  <si>
    <t>Aide aux services de base et à la rénovation des villages dans les zones rurales</t>
  </si>
  <si>
    <t>le régime d’aides d’état n°SA.43783 (2015/N) « Aides aux services de base et à la rénovation des villages dans les zones rurales », prolongé par décision SA. 59142 ;</t>
  </si>
  <si>
    <t>SA 42681</t>
  </si>
  <si>
    <t>Aides en faveur de la culture et de la conservation du patrimoine</t>
  </si>
  <si>
    <t>le régime d’aides d’état n°SA.42681 « Aides en faveur de la culture et de la conservation du patrimoine » ;</t>
  </si>
  <si>
    <t>SA 58980</t>
  </si>
  <si>
    <t>Aides à l'investissement en faveur des infrastructures locales</t>
  </si>
  <si>
    <t>le régime cadre exempté de notification N° SA.58980 relatif aux aides à l’investissement en faveur des infrastructures locales pour la période 2014-2020 ;</t>
  </si>
  <si>
    <t>SA 43197</t>
  </si>
  <si>
    <t>Aides en faveur des Infrastructures sportives et récréatives multifonctionnelles</t>
  </si>
  <si>
    <t>le régime d’aides d’état n°SA.43197 « Aides en faveur des Infrastructures sportives et récréatives multifonctionnelles » ;</t>
  </si>
  <si>
    <t>SA 40453</t>
  </si>
  <si>
    <t>Aides en faveur des PME  ( = Aide en faveur des Jeunes Pousses, Aides en faveur des PME, Aide aux services de conseil en faveur des PME)</t>
  </si>
  <si>
    <t>le régime cadre exempté de notification N° SA.40453 relatif aux aides en faveur des PME pour la période 2014-2020, modifié sous la référence SA.52394, prolongé sous la référence SA.59106 et modifié sous la référence SA.100189 ;</t>
  </si>
  <si>
    <t>SA 58979</t>
  </si>
  <si>
    <t>Aides à finalité régionale (AFR)</t>
  </si>
  <si>
    <t>le régime d’aides d’état n°SA.58979 relatif aux aides à finalité régionale (AFR) pour la période 2014-2020 ;</t>
  </si>
  <si>
    <t>SA 59108</t>
  </si>
  <si>
    <t>Aides en faveur de la protection de l'environnement</t>
  </si>
  <si>
    <t>le régime d’aides d’état n°SA.59108 « Aides en faveur de la protection de l'environnement » ;</t>
  </si>
  <si>
    <t>De minimis entreprises</t>
  </si>
  <si>
    <t>cf. réglementation des minimis</t>
  </si>
  <si>
    <t xml:space="preserve">le règlement UE n°2020/972 de la Commission Européenne du 20 juillet 2020 relatif à l’application des articles 107 et 108 du traité sur le fonctionnement de l’Union européenne aux aides de minimis ;
</t>
  </si>
  <si>
    <t>De minimis agricole</t>
  </si>
  <si>
    <t>le règlement UE n°2019/316 de la Commission du 21 février 2019  relatif à l’application des articles 107 et 108 du traité sur le fonctionnement de l’Union européenne aux aides de minimis dans le secteur de l’agriculture ;</t>
  </si>
  <si>
    <t>3. Signataires du RI</t>
  </si>
  <si>
    <t>Je soussignée, Isabelle FABAS, Responsable de l'unité LEADER Est :</t>
  </si>
  <si>
    <t>Responsable de l'unité LEADER Est</t>
  </si>
  <si>
    <t>Je soussignée, Caroline SOCIE, Responsable du Service Développement Rural et Montagne :</t>
  </si>
  <si>
    <t>Responsable du Service Développement Rural et Montagne</t>
  </si>
  <si>
    <t>Je soussigné, Guillaume POINSSOT, Directeur de l'Action Territoriale :</t>
  </si>
  <si>
    <t>Directeur de l'Action Territoriale</t>
  </si>
  <si>
    <t>Je soussignée, Karine ESTEVE, Directrice Adjointe de la Direction de l'Action Territoriale, en charge de l'administration générale et fonds européen - LEADER :</t>
  </si>
  <si>
    <t>Directrice Adjointe de la Direction de l'Action Territoriale, en charge de l'administration générale et fonds européen - LEADER</t>
  </si>
  <si>
    <t>4. Limites de fin de programmation</t>
  </si>
  <si>
    <t>Limite de fin d'exécution de l'opération</t>
  </si>
  <si>
    <t>Limite de dépôt de la dernière demande de paiement</t>
  </si>
  <si>
    <t>5. Intitulé des onglets</t>
  </si>
  <si>
    <t>DEMANDE</t>
  </si>
  <si>
    <t>COMPLET.CONFORM.</t>
  </si>
  <si>
    <t>ELIGIBILITE</t>
  </si>
  <si>
    <t>DEPENSES</t>
  </si>
  <si>
    <t>VERIF. COUTS RAIS.</t>
  </si>
  <si>
    <t>COFINANCEMENTS</t>
  </si>
  <si>
    <t>PLAN DE FINANCEMENT</t>
  </si>
  <si>
    <t xml:space="preserve">CONCLUSION </t>
  </si>
  <si>
    <t>PUBLIPOSTAGE</t>
  </si>
  <si>
    <t>Date de mise à jour</t>
  </si>
  <si>
    <t>Onglet concerné</t>
  </si>
  <si>
    <t>Modification effectués</t>
  </si>
  <si>
    <t>Suppression des statuts de la liste des pièces à fournir pour la création d’individu (commentaire de la cellule en ligne 8)</t>
  </si>
  <si>
    <t>Rajout d’un nouveau contrôle croisé pour la vérification sur Progos de l’absence de financement régional non déclaré</t>
  </si>
  <si>
    <t>Correction des formules dans les cellules K25 à K30</t>
  </si>
  <si>
    <t>Modification de format pour la cellule C82</t>
  </si>
  <si>
    <t>Vérification et correction des formules dans les cellules C29 à C33</t>
  </si>
  <si>
    <t>Rajout d’une ligne dédiée au financement privé dans les plans de financements avec/sans top-up</t>
  </si>
  <si>
    <t>Rajout d'un contrôle visuel de couleur rouge pour les cellules C23 et C24 (en cas de dépassement des dates limites de la programmation)</t>
  </si>
  <si>
    <t>Modification de la formule en cellule F2 pour que le nom du GAL se rajoute dans le visa relatif à la date de dépôt</t>
  </si>
  <si>
    <t>Pas de seuil sur ce dispositif</t>
  </si>
  <si>
    <t xml:space="preserve">Réalisation du plan de développement d'entreprises-jeunes agriculteurs exigé dans le cadre du dispositif « Aide au démarrage d’entreprises pour les jeunes agriculteurs » des opérations de l’intervention 75.01 et ce, pour tout projet d’installation (Réa-PDE-JA) </t>
  </si>
  <si>
    <t>Le conseil visant une réduction des déchets non organiques sur l’exploitation et une gestion des intrants en fin de vie sur l’exploitation (Conseil réduction déchets)</t>
  </si>
  <si>
    <t>Le conseil apporté dans le cadre de la pollution des sols aux phytosanitaires (Conseil réduction pollution sol)</t>
  </si>
  <si>
    <t>Le suivi de la mise en œuvre du PDE-JA pendant les 4 années (Suivi-PDE-JA)</t>
  </si>
  <si>
    <t>Conseil visant le dépôt des demandes d’aide relatives aux investissements prévus dans le cadre du PDE-JA (73.01) (Conseil-PDE-JA)</t>
  </si>
  <si>
    <t>Le conseil visant le dépôt des demandes d’aide relatives à la demande de dotation jeunes agriculteurs (75.01) (Conseil-DJA)</t>
  </si>
  <si>
    <r>
      <t xml:space="preserve">Les onglets de la présente feuille de calcul Excel constituent une part intégrante de la demande d'aide. Ils doivent être complétés avec </t>
    </r>
    <r>
      <rPr>
        <b/>
        <u/>
        <sz val="14"/>
        <color rgb="FFFF0000"/>
        <rFont val="Calibri"/>
        <family val="2"/>
        <scheme val="minor"/>
      </rPr>
      <t>toutes</t>
    </r>
    <r>
      <rPr>
        <b/>
        <sz val="14"/>
        <color rgb="FFFF0000"/>
        <rFont val="Calibri"/>
        <family val="2"/>
        <scheme val="minor"/>
      </rPr>
      <t xml:space="preserve"> les dépenses prévisionnelles de l'opération.
Aucune dépense non présentée ne pourra être retenue par le service instructeur lors du calcul de l'aide.</t>
    </r>
  </si>
  <si>
    <t>Exemple : Frais de personnel</t>
  </si>
  <si>
    <t>Auto financement maitre d'ouvrage public, le cas échéant</t>
  </si>
  <si>
    <t>Partie réservée à l'administration - Instruction des ressources prévisionnelles de l'opération</t>
  </si>
  <si>
    <t>Partie réservée à l'administration - Instruction des recettes nettes générées par l'opération</t>
  </si>
  <si>
    <t>Nature du financement</t>
  </si>
  <si>
    <t>Montant en €</t>
  </si>
  <si>
    <t>(Ex : droits d'entrée de l'objet, du type de dépense…)</t>
  </si>
  <si>
    <t>Nature de la recette générée par l'opération</t>
  </si>
  <si>
    <t>Partie réservée à l'administration - Instruction des dépenses de frais de personnel</t>
  </si>
  <si>
    <t xml:space="preserve">Partie réservée à l'administration - Instruction des dépenses de l'opération autres que les dépenses directes de personnel pris en compte par application d'un taux forfaitaire </t>
  </si>
  <si>
    <t>Partie réservée à l'administration - Récapitulatif des dépenses de l'opération retenues à l'instruction</t>
  </si>
  <si>
    <t>Dépenses couvertes par application d'une option de coûts simplifiés - taux forfaitaire</t>
  </si>
  <si>
    <t xml:space="preserve">La réalisation de l’étude de faisabilité d’un projet pour les jeunes agriculteurs </t>
  </si>
  <si>
    <t xml:space="preserve">Dépenses de l'opération autres que les dépenses directes de personnel prises en compte par application d'un taux forfaitaire </t>
  </si>
  <si>
    <t>Partie réservée à l'administration - Instruction des dépenses couvertes par application d'une option de coûts simplifiés - taux forfaitaire</t>
  </si>
  <si>
    <t>Partie réservée à l'admistration - Instruction de la demande d'aide portant sur la prestation de conseil auprès des jeunes agriculteurs - coût unitaire</t>
  </si>
  <si>
    <t>Structure prestataire du conseil (le cas échéant)</t>
  </si>
  <si>
    <t>Durée du conseil (en jours)</t>
  </si>
  <si>
    <t>Nombre d'agriculteurs conseillés prévisionnels</t>
  </si>
  <si>
    <t>Commentaire</t>
  </si>
  <si>
    <t>Numéro du conseil</t>
  </si>
  <si>
    <t>Coût unitaire conclus à la fin de la procédure de sélection en €</t>
  </si>
  <si>
    <t>Livrables présentés</t>
  </si>
  <si>
    <t xml:space="preserve">85 % pour les subventions, à ajuster dans le cas du de minimis
</t>
  </si>
  <si>
    <t>(Montant en €)</t>
  </si>
  <si>
    <t>(Description des livrables joints à la demande d'aide)</t>
  </si>
  <si>
    <t>(Nombre d'agriculteurs conseillés prévisionnel)</t>
  </si>
  <si>
    <t>Nombre d'agriculteurs conseillés prévisionnel</t>
  </si>
  <si>
    <t>(Durée en jours)</t>
  </si>
  <si>
    <t>Consulting SA</t>
  </si>
  <si>
    <t>Suivi-PDE-JA</t>
  </si>
  <si>
    <t>Pas de plafond, hormis pour le coût unitaire qui doit correspondre au montant conclu dans la procédure de sélection</t>
  </si>
  <si>
    <r>
      <t xml:space="preserve">Prestation de conseil pour les jeunes agriculteurs couverte par application d'un coût unitaire tel que conclu à la fin de la procédure de sélection
</t>
    </r>
    <r>
      <rPr>
        <b/>
        <i/>
        <sz val="20"/>
        <color theme="1"/>
        <rFont val="Calibri"/>
        <family val="2"/>
        <scheme val="minor"/>
      </rPr>
      <t>(Une ligne = Une prestation de conseil)</t>
    </r>
  </si>
  <si>
    <t>Assiette PSN retenue suite application des RIF et instruction</t>
  </si>
  <si>
    <t>Dont montant FEADER sollicité</t>
  </si>
  <si>
    <t>Dont montant d'aide nationale sollicitée</t>
  </si>
  <si>
    <t>Dont montant d'autofinancement nécessaire</t>
  </si>
  <si>
    <t>% de l'autofinancement</t>
  </si>
  <si>
    <t>La part des aides publiques nationales se rapportant à l'assiette PSN éligible doit être suffisante afin de pouvoir déclencher une demande d'aide FEADER</t>
  </si>
  <si>
    <t>Nom</t>
  </si>
  <si>
    <t>Assiette éligible retenue du financeur</t>
  </si>
  <si>
    <t>Cofinancement maximal</t>
  </si>
  <si>
    <t>Montant max du FEADER</t>
  </si>
  <si>
    <t>Top-Up</t>
  </si>
  <si>
    <t>Montant d'aide du financeur</t>
  </si>
  <si>
    <t>Montant subvention publique</t>
  </si>
  <si>
    <t>Taux de financement du financeur</t>
  </si>
  <si>
    <t>Financeur</t>
  </si>
  <si>
    <t>Montant calculé</t>
  </si>
  <si>
    <t>Autres communes</t>
  </si>
  <si>
    <t>Etat( Préciser source)</t>
  </si>
  <si>
    <t>Total</t>
  </si>
  <si>
    <t>VENTILATION PAR FINANCEUR SUITE INSTRUCTION</t>
  </si>
  <si>
    <r>
      <t xml:space="preserve">Assiette PSN retenue suite application des RIF 
</t>
    </r>
    <r>
      <rPr>
        <b/>
        <sz val="16"/>
        <color theme="1"/>
        <rFont val="Calibri"/>
        <family val="2"/>
        <scheme val="minor"/>
      </rPr>
      <t>(données à titre informatif ne valant ni promesse d'attribution de l'aide, ni contractualisation des montants indiqués)</t>
    </r>
  </si>
  <si>
    <t>Financement d'origine privée le cas échéant</t>
  </si>
  <si>
    <t>Récapitulatif des dépenses de l'opération présentées au titre de la demande d'aide</t>
  </si>
  <si>
    <t>Montant présenté TTC</t>
  </si>
  <si>
    <t>(montant de la recette prévisionnelle générée par l'opération si le porteur récupère la TVA)</t>
  </si>
  <si>
    <t>(montant de la recette prévisionnelle générée par l'opération si le porteur ne récupère pas la TVA)</t>
  </si>
  <si>
    <t>TOTAL RECETTES NETTES GENEREES A L'ECHELLE DE L'OPERATION</t>
  </si>
  <si>
    <t xml:space="preserve">MONTANT ECARTE </t>
  </si>
  <si>
    <t>TOTAL RECETTES NETTES GENEREES INSTRUITES</t>
  </si>
  <si>
    <t>N/A</t>
  </si>
  <si>
    <t>Synthèse de l'opération présentée par type d'action</t>
  </si>
  <si>
    <t>Détail des montants prévisionnels d'aide par type d'action
(données à titre informatif ne valant ni promesse d'attribution de l'aide, ni contractualisation des montants indiqués)</t>
  </si>
  <si>
    <t>Partie réservée à l'administration - Détail des montants prévisionnels d'aide par type d'action, à l'instruction</t>
  </si>
  <si>
    <t>Type d'action</t>
  </si>
  <si>
    <t>TAP réglementaire du type d'action/TMAP</t>
  </si>
  <si>
    <t>Montant d'aide calculé du type d'action</t>
  </si>
  <si>
    <t>Seuil du type d'action</t>
  </si>
  <si>
    <t>Plafond du type d'action</t>
  </si>
  <si>
    <t>Aide publique du type d'action (RIF appliqué)</t>
  </si>
  <si>
    <t>Autofinancement du type d'action</t>
  </si>
  <si>
    <t>Aide publique du type d'action
(RIF appliqué)</t>
  </si>
  <si>
    <t>Montant d'aide FEADER à solliciter</t>
  </si>
  <si>
    <t>Postes de dépenses et types d'actions pour le dispositif 78.01</t>
  </si>
  <si>
    <r>
      <t xml:space="preserve">Poste de dépenses </t>
    </r>
    <r>
      <rPr>
        <sz val="11"/>
        <color rgb="FF0070C0"/>
        <rFont val="Calibri"/>
        <family val="2"/>
        <scheme val="minor"/>
      </rPr>
      <t>(Onglet 1 à 3)</t>
    </r>
  </si>
  <si>
    <t>Description détaillée du type d'action</t>
  </si>
  <si>
    <t>Présentation des types d'actions et des postes de dépenses pour le dispositif 78.01</t>
  </si>
  <si>
    <t>Clé de répartition des dépenses par poste (avant application des règles d'intervention financières)</t>
  </si>
  <si>
    <t xml:space="preserve">Poste de dépenses </t>
  </si>
  <si>
    <t xml:space="preserve">Montant présenté </t>
  </si>
  <si>
    <t>OCS</t>
  </si>
  <si>
    <t>Synthèse de l'opération retenue par type d'action</t>
  </si>
  <si>
    <t>Clé de répartition des dépenses retenues par poste (avant application des règles d'intervention financières)</t>
  </si>
  <si>
    <t>Taux d'affectation sur le projet</t>
  </si>
  <si>
    <t>(% d'affectation du personnel au projet éligible au FEADER)</t>
  </si>
  <si>
    <t>Contrat de travail</t>
  </si>
  <si>
    <t>Oui</t>
  </si>
  <si>
    <t>% de la part FEADER à solliciter sur le total de la dépense présentée</t>
  </si>
  <si>
    <t>% de la part nationale à solliciter sur le total de la dépense présentée</t>
  </si>
  <si>
    <t>Indiquer ici le montant HT ou TTC selon le porteur, moins les recettes prévisionnelles générées : =C3-C6, ou =C5-C6</t>
  </si>
  <si>
    <t xml:space="preserve">Le taux de cofinancement est indiqué manuellement en colonne I, selon l'application ou non du deminimis </t>
  </si>
  <si>
    <r>
      <t xml:space="preserve">Autres (Commune(s), EPCI, etc)
</t>
    </r>
    <r>
      <rPr>
        <b/>
        <i/>
        <sz val="11"/>
        <color rgb="FFFF0000"/>
        <rFont val="Calibri"/>
        <family val="2"/>
        <scheme val="minor"/>
      </rPr>
      <t>Préciser</t>
    </r>
  </si>
  <si>
    <r>
      <rPr>
        <b/>
        <i/>
        <sz val="11"/>
        <color rgb="FFFF0000"/>
        <rFont val="Calibri"/>
        <family val="2"/>
        <scheme val="minor"/>
      </rPr>
      <t xml:space="preserve">Saisir dans cette colonne le taux d'aide publique applicable à l'opération.
Par exemple:
</t>
    </r>
    <r>
      <rPr>
        <b/>
        <i/>
        <sz val="11"/>
        <color theme="1"/>
        <rFont val="Calibri"/>
        <family val="2"/>
        <scheme val="minor"/>
      </rPr>
      <t>Pour les subventions, le TMAP est de 100%
Le TMAP peut varier selon le régime d'aide applicable :
SA.109081 "Aides aux services de conseil dans le secteur agricole 2023-2029" :  100%
- 100 % pour le régime SA.109081
- 100 % pour le régime SA.108905, sauf pour les aides aux investissements dans les techniques forestières et dans la transformation, la mobilisation et la commercialisation des produits forestiers qui est 65 %, ou de 80 % lorsque l'investissement est lié à un ou plusieurs objectifs liés à l'environnement et au climat  
- 100 % pour le régime SA.108940
- en cas de de minimis, plafonnement du taux afin de respecter le montant de l'aide publique
- en cas de minimis secteur agricole, plafonnement du taux afin de repescter le montant de l'aide publique</t>
    </r>
  </si>
  <si>
    <t>% de la part FEADER à solliciter sur le total retenu</t>
  </si>
  <si>
    <t>% de la part nationale à solliciter sur le total retenu</t>
  </si>
  <si>
    <t>Agent recruté pour la mission</t>
  </si>
  <si>
    <t>Conseil réduction déchet</t>
  </si>
  <si>
    <t>Conseil réduction pollution sol</t>
  </si>
  <si>
    <t>Conseil vision globale</t>
  </si>
  <si>
    <t>Conseil technique ateliers</t>
  </si>
  <si>
    <t>Réa-PDE-JA</t>
  </si>
  <si>
    <t>Conseil JA dossier 75.01</t>
  </si>
  <si>
    <t>Conseil JA dossier 73.01</t>
  </si>
  <si>
    <t>Coût unitaire multiplié par le nombre de prestations</t>
  </si>
  <si>
    <t>Le conseil technique apporté aux différents types d’ateliers de production agricole, agro-forestière et forestière (Conseil technique ateliers)</t>
  </si>
  <si>
    <t>Le conseil à l’exploitation afin de favoriser une vision globale et son intégration dans le territoire ou définir de nouveaux axes de développement (Conseil vision globale)</t>
  </si>
  <si>
    <t>Intervention 78.01 : Accès à la formation, au conseil, actions de diffusion et échanges de connaissances et d'informations</t>
  </si>
  <si>
    <t>. Pour chaque dépense, les justificatifs appropriés seront à joindre au dossier de demande d'aide via l'interface EUROPAC. En cas d'absence des justificatifs, le service instructeur écartera les montants des dépenses concernées.
. Lorsque la dépense présentée fait l'objet d'un marché public avec règlement de consultation et cahier des charges,  il n'est pas nécessaire de produire de devis comparatif.
. Lors de l'analyse des coûts raisonnables (comparaison de plusieurs devis pour une même dépense), le devis le moins cher sera privilégié. Si le devis retenu par le bénéficiaire n'est pas le devis le moins cher, une note justificative du choix d'un devis plus cher devra être produite et sera soumise à arbitrage du service instructeur. Le service instructeur considérera l'effectivité des arguments avancés et plafonnera, le cas échéant, la dépense au coût raisonnable calculé. En cas d'absence de la note évoquée, la dépense sera plafonnée  au coût du devis le moins cher.
. Dans les cas particuliers prévoyant l'absence de devis opposables, merci de joindre sur EUROPAC votre demande justifiée de dérogation à l'analyse des coûts raisonnables, ainsi que les documents étayant cette demande (preuves d'absence de réponses des fournisseurs contactés, preuve d'exclusivité détenue par le prestataire choisi). En cas d'absence de la demande évoquée, la dépense présentée sera écartée par le service instructeur.</t>
  </si>
  <si>
    <t>Coût unitaire</t>
  </si>
  <si>
    <t>SAISIR L'INTITULE DE L'OPERATION</t>
  </si>
  <si>
    <r>
      <rPr>
        <b/>
        <sz val="12"/>
        <color theme="1"/>
        <rFont val="Calibri"/>
        <family val="2"/>
        <scheme val="minor"/>
      </rPr>
      <t xml:space="preserve">Synthèse des dépenses instruites - onglet "Syn dépenses Instructeur"
</t>
    </r>
    <r>
      <rPr>
        <sz val="12"/>
        <color theme="1"/>
        <rFont val="Calibri"/>
        <family val="2"/>
        <scheme val="minor"/>
      </rPr>
      <t>Cet onglet est entièrement réservé à l'administration.</t>
    </r>
  </si>
  <si>
    <r>
      <rPr>
        <b/>
        <sz val="12"/>
        <color theme="1"/>
        <rFont val="Calibri"/>
        <family val="2"/>
        <scheme val="minor"/>
      </rPr>
      <t>Ressources prévisionnelles - onglet A :</t>
    </r>
    <r>
      <rPr>
        <sz val="12"/>
        <color theme="1"/>
        <rFont val="Calibri"/>
        <family val="2"/>
        <scheme val="minor"/>
      </rPr>
      <t xml:space="preserve">
Compléter cet onglet afin de présenter l'ensemble des ressources solicitées à la date du dépôt de la demande d'aide FEADER, y compris les ressources qui n'ont pas encore été obtenues.</t>
    </r>
  </si>
  <si>
    <r>
      <rPr>
        <b/>
        <sz val="12"/>
        <color theme="1"/>
        <rFont val="Calibri"/>
        <family val="2"/>
        <scheme val="minor"/>
      </rPr>
      <t>Synthèse des dépenses du bénéficiaire - onglet "Syn dépenses Bénéficiaire"</t>
    </r>
    <r>
      <rPr>
        <sz val="12"/>
        <color theme="1"/>
        <rFont val="Calibri"/>
        <family val="2"/>
        <scheme val="minor"/>
      </rPr>
      <t xml:space="preserve">
Une fois toutes les dépenses prévisionnelles renseignées, se rendre dans l'onglet de synthèse.
l'onglet est en partie complété automatiquement à partir des informations saisies dans les autres onglets (une fois les types d'action renseignés) :
- vérifier les montants groupés par poste de dépense et par type d'action ;
- reporter dans EuroPAC les montants synthétisés demandés dans l'onglet "Plan de financement prévisionnel du projet" ; 
- enregistrer le présent document, puis le verser dans EUROPAC dans l'onglet "Dépenses prévisionnelles".</t>
    </r>
  </si>
  <si>
    <r>
      <rPr>
        <b/>
        <i/>
        <sz val="11"/>
        <color rgb="FFFF0000"/>
        <rFont val="Calibri"/>
        <family val="2"/>
        <scheme val="minor"/>
      </rPr>
      <t xml:space="preserve">Saisir dans cette colonne le taux d'aide publique applicable à l'opération.
Par exemple:
</t>
    </r>
    <r>
      <rPr>
        <b/>
        <i/>
        <sz val="11"/>
        <color theme="1"/>
        <rFont val="Calibri"/>
        <family val="2"/>
        <scheme val="minor"/>
      </rPr>
      <t>Pour les subventions, le TMAP est de 100%
Le TMAP peut varier selon le régime d'aide applicable :
SA.109081 "Aides aux services de conseil dans le secteur agricole 2023-2029" :  100%
- 100 % pour le régime SA.109081
- 100 % pour le régime SA.108905, sauf pour les aides aux investissements dans les techniques forestières et dans la transformation, la mobilisation et la commercialisation des produits forestiers qui est 65 %, ou de 80 % lorsque l'investissement est lié à un ou plusieurs objectifs liés à l'environnement et au climat  
- 100 % pour le régime SA.108940
- en cas de de minimis, plafonnement du taux afin de respecter le montant de l'aide publique
- en cas de minimis secteur agricole, plafonnement du taux afin de respecter le montant de l'aide publique</t>
    </r>
  </si>
  <si>
    <r>
      <t xml:space="preserve">Accueil
</t>
    </r>
    <r>
      <rPr>
        <sz val="12"/>
        <color theme="1"/>
        <rFont val="Calibri"/>
        <family val="2"/>
        <scheme val="minor"/>
      </rPr>
      <t>Saisir l'intitulé de l'opération en ligne n°9.</t>
    </r>
  </si>
  <si>
    <r>
      <rPr>
        <b/>
        <sz val="12"/>
        <color theme="1"/>
        <rFont val="Calibri"/>
        <family val="2"/>
        <scheme val="minor"/>
      </rPr>
      <t>Dépenses prévisionnelles - onglets 1 à 3 :</t>
    </r>
    <r>
      <rPr>
        <sz val="12"/>
        <color theme="1"/>
        <rFont val="Calibri"/>
        <family val="2"/>
        <scheme val="minor"/>
      </rPr>
      <t xml:space="preserve">
Pour chaque type de dépense prévisionnelle (onglets 1 à 3),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être regroupée. 
- les cases blanches sont à saisir et les informations nécessaires doivent y être portées (par exemple, pour un montant financier renseigner au maximum 2 décimales) ;
- les cases bleu clair ne sont pas à saisir et sont calculées à partir des informations saisies. </t>
    </r>
    <r>
      <rPr>
        <b/>
        <sz val="12"/>
        <color rgb="FFFF0000"/>
        <rFont val="Calibri"/>
        <family val="2"/>
        <scheme val="minor"/>
      </rPr>
      <t xml:space="preserve">
</t>
    </r>
    <r>
      <rPr>
        <sz val="12"/>
        <rFont val="Calibri"/>
        <family val="2"/>
        <scheme val="minor"/>
      </rPr>
      <t xml:space="preserve">- dans chaque onglet, une ligne grisée vous servira d'exemple. Elle est pré-renseignée afin de vous guider dans la saisie des lignes de dépenses.
</t>
    </r>
    <r>
      <rPr>
        <sz val="12"/>
        <color theme="1"/>
        <rFont val="Calibri"/>
        <family val="2"/>
        <scheme val="minor"/>
      </rPr>
      <t xml:space="preserve">
Procéder de façon successive dans chaque onglet concerné.
</t>
    </r>
    <r>
      <rPr>
        <sz val="12"/>
        <color rgb="FFFF0000"/>
        <rFont val="Calibri"/>
        <family val="2"/>
        <scheme val="minor"/>
      </rPr>
      <t>Concernant le suivi sur 4 ans de la mise en oeuvre du PDE-JA (Type d'action "Suivi-PDE-JA"), il est conseillé de renseigner 4 lignes de dépense et de préciser en commentaire l'année concernée pour chaque ligne.</t>
    </r>
  </si>
  <si>
    <r>
      <t xml:space="preserve">Présentation des postes et des types d'actions - onglet 0 :
</t>
    </r>
    <r>
      <rPr>
        <sz val="12"/>
        <color theme="1"/>
        <rFont val="Calibri"/>
        <family val="2"/>
        <scheme val="minor"/>
      </rPr>
      <t xml:space="preserve">L'onglet "0-Présentation poste-typeaction" vise à faciliter la compréhension du projet, et permet de regrouper différentes dépenses par poste de dépense et par type d'action. Cet onglet est à remplir en précisant, pour chaque poste de dépense qui sera par la suite saisi dans les onglets 1 à 3, le type d'action auquel il se rattache et ses modalités de prise en compte (soit au réel, soit par application d'une option de coûts simplifiés, soit par coût unitaire). Le poste de dépense correspond à l'intitulé des onglets 1 à 3. Le type d'action correspond aux actions éligibles à la notice.
</t>
    </r>
    <r>
      <rPr>
        <sz val="12"/>
        <color rgb="FFFF0000"/>
        <rFont val="Calibri"/>
        <family val="2"/>
        <scheme val="minor"/>
      </rPr>
      <t xml:space="preserve">
Pour rappel, ne sont concernés par les onglets "1 - Frais de personnel" et "2 - OCS" que les conseils spécialisés ("Conseil technique ateliers"; "Conseil vision globale"; "Conseil réduction pollution sol"; "Conseil réduction déchet") et ne sont concernés par l'onglet "3 - Coût unitaire" que les conseils en lien avec l'accompagnement des jeunes agriculteurs ("Etude de faisabilité"; "Réa-PDE-JA"; "Conseil JA dossier 75.01"; "Conseil JA dossier 73.01"; "Suivi-PDE-JA").
Pour chaque conseil spécialisé, renseigner une ligne pour les frais de personnel et une ligne séparée pour l'OCS.
</t>
    </r>
    <r>
      <rPr>
        <u/>
        <sz val="12"/>
        <color rgb="FFFF0000"/>
        <rFont val="Calibri"/>
        <family val="2"/>
        <scheme val="minor"/>
      </rPr>
      <t>Exemple</t>
    </r>
    <r>
      <rPr>
        <sz val="12"/>
        <color rgb="FFFF0000"/>
        <rFont val="Calibri"/>
        <family val="2"/>
        <scheme val="minor"/>
      </rPr>
      <t xml:space="preserve">:
Type d'action / Description détaillée du type d'action / Modalités de prise en compte / Poste de dépenses (Onglet 1 à 3)
1) Conseil technique ateliers / Le conseil technique apporté aux différents types d’ateliers de production agricole, agro-forestière et forestière (Conseil technique ateliers) / Au réel / Frais de personnel
2) Conseil technique ateliers / Le conseil technique apporté aux différents types d’ateliers de production agricole, agro-forestière et forestière (Conseil technique ateliers) / OCS / OCS
</t>
    </r>
    <r>
      <rPr>
        <sz val="12"/>
        <color theme="1"/>
        <rFont val="Calibri"/>
        <family val="2"/>
        <scheme val="minor"/>
      </rPr>
      <t xml:space="preserve">
Les lignes grises vous montrent :
- Les différents types d'actions éligibles ;
- Les différentes modalités possibles pour présenter chaque poste de dépense (réel/OCS/coût unitaire) ;
- Les différents postes de dépenses éligibles (cf. menu déroulant). 
Les lignes blanches doivent être remplies et montrent en synthèse à l'administration quels sont :
- Les types d'actions présentés ;
- La modalité utilisée pour présenter chaque catégorie (réel/OCS/coût unitaire) ;
- Les différents postes de dépenses présentés.</t>
    </r>
  </si>
  <si>
    <t>(nom du type d'action à sélectionner dans le menu déroulant, en cohérence avec les éléments saisis dans l'onglet 0)</t>
  </si>
  <si>
    <r>
      <t xml:space="preserve">(préciser la présence ou non du contrat de travail lié au personnel présenté)
</t>
    </r>
    <r>
      <rPr>
        <b/>
        <i/>
        <sz val="11"/>
        <color rgb="FF0070C0"/>
        <rFont val="Calibri"/>
        <family val="2"/>
        <scheme val="minor"/>
      </rPr>
      <t xml:space="preserve">Voir la note de bifage pour l'anonymisation des données personnelles </t>
    </r>
  </si>
  <si>
    <r>
      <t xml:space="preserve">(fiche de paie, journal de paie, déclaration sociale nominative (DSN), ou document probant équivalent)
</t>
    </r>
    <r>
      <rPr>
        <b/>
        <i/>
        <sz val="11"/>
        <color rgb="FF0070C0"/>
        <rFont val="Calibri"/>
        <family val="2"/>
        <scheme val="minor"/>
      </rPr>
      <t xml:space="preserve">Voir la note de bifage pour l'anonymisation des données personnelles </t>
    </r>
  </si>
  <si>
    <t>salaire brut</t>
  </si>
  <si>
    <t>Coût journalier par agriculteur</t>
  </si>
  <si>
    <t>Durée du conseil par agriculteur (en jours)</t>
  </si>
  <si>
    <t>Coût unitaire de la prestation (durée du conseil x coût journalier)</t>
  </si>
  <si>
    <t>Coût total (coût unitaire x nombre d'agriculteurs conseillés prévisionnel)</t>
  </si>
  <si>
    <t>(le cas échéant, préciser l'année pour le Suivi-PDE-JA)</t>
  </si>
  <si>
    <t>version 6 -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</si>
</sst>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44" formatCode="_-* #,##0.00\ &quot;€&quot;_-;\-* #,##0.00\ &quot;€&quot;_-;_-* &quot;-&quot;??\ &quot;€&quot;_-;_-@_-"/>
    <numFmt numFmtId="43" formatCode="_-* #,##0.00\ _€_-;\-* #,##0.00\ _€_-;_-* &quot;-&quot;??\ _€_-;_-@_-"/>
    <numFmt numFmtId="164" formatCode="#,##0.00\ &quot;€&quot;"/>
    <numFmt numFmtId="165" formatCode="#,##0.00&quot; &quot;[$€-40C];[Red]&quot;-&quot;#,##0.00&quot; &quot;[$€-40C]"/>
    <numFmt numFmtId="166" formatCode="&quot; &quot;#,##0.00&quot; € &quot;;&quot;-&quot;#,##0.00&quot; € &quot;;&quot;-&quot;#&quot; € &quot;;@&quot; &quot;"/>
    <numFmt numFmtId="167" formatCode="&quot; &quot;#,##0.00&quot;    &quot;;&quot;-&quot;#,##0.00&quot;    &quot;;&quot;-&quot;#&quot;    &quot;;@&quot; &quot;"/>
  </numFmts>
  <fonts count="73">
    <font>
      <sz val="11"/>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sz val="10"/>
      <color theme="1"/>
      <name val="Calibri"/>
      <family val="2"/>
      <scheme val="minor"/>
    </font>
    <font>
      <b/>
      <sz val="10"/>
      <color theme="1"/>
      <name val="Calibri"/>
      <family val="2"/>
      <scheme val="minor"/>
    </font>
    <font>
      <sz val="9"/>
      <name val="Tahoma"/>
      <family val="2"/>
    </font>
    <font>
      <sz val="10"/>
      <name val="Mangal"/>
      <family val="2"/>
    </font>
    <font>
      <sz val="11"/>
      <name val="Calibri"/>
      <family val="2"/>
    </font>
    <font>
      <b/>
      <sz val="10"/>
      <name val="Calibri"/>
      <family val="2"/>
      <scheme val="minor"/>
    </font>
    <font>
      <sz val="10"/>
      <name val="Calibri"/>
      <family val="2"/>
      <scheme val="minor"/>
    </font>
    <font>
      <u/>
      <sz val="11"/>
      <color theme="10"/>
      <name val="Calibri"/>
      <family val="2"/>
      <scheme val="minor"/>
    </font>
    <font>
      <b/>
      <i/>
      <sz val="11"/>
      <name val="Calibri"/>
      <family val="2"/>
      <scheme val="minor"/>
    </font>
    <font>
      <b/>
      <sz val="20"/>
      <color theme="1"/>
      <name val="Calibri"/>
      <family val="2"/>
      <scheme val="minor"/>
    </font>
    <font>
      <sz val="8"/>
      <name val="Calibri"/>
      <family val="2"/>
      <scheme val="minor"/>
    </font>
    <font>
      <b/>
      <sz val="11"/>
      <color rgb="FF0070C0"/>
      <name val="Calibri"/>
      <family val="2"/>
      <scheme val="minor"/>
    </font>
    <font>
      <i/>
      <sz val="11"/>
      <color rgb="FF0070C0"/>
      <name val="Calibri"/>
      <family val="2"/>
      <scheme val="minor"/>
    </font>
    <font>
      <sz val="11"/>
      <color rgb="FF0070C0"/>
      <name val="Calibri"/>
      <family val="2"/>
      <scheme val="minor"/>
    </font>
    <font>
      <sz val="9"/>
      <color rgb="FF0070C0"/>
      <name val="Tahoma"/>
      <family val="2"/>
    </font>
    <font>
      <i/>
      <sz val="11"/>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b/>
      <sz val="16"/>
      <color theme="1" tint="0.499984740745262"/>
      <name val="Calibri"/>
      <family val="2"/>
      <scheme val="minor"/>
    </font>
    <font>
      <b/>
      <sz val="22"/>
      <color theme="1"/>
      <name val="Calibri"/>
      <family val="2"/>
      <scheme val="minor"/>
    </font>
    <font>
      <b/>
      <sz val="14"/>
      <color rgb="FFFF0000"/>
      <name val="Calibri"/>
      <family val="2"/>
      <scheme val="minor"/>
    </font>
    <font>
      <b/>
      <u/>
      <sz val="14"/>
      <color rgb="FFFF0000"/>
      <name val="Calibri"/>
      <family val="2"/>
      <scheme val="minor"/>
    </font>
    <font>
      <b/>
      <sz val="16"/>
      <color rgb="FF002060"/>
      <name val="Calibri"/>
      <family val="2"/>
      <scheme val="minor"/>
    </font>
    <font>
      <sz val="11"/>
      <color theme="3"/>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6"/>
      <name val="Calibri"/>
      <family val="2"/>
      <scheme val="minor"/>
    </font>
    <font>
      <sz val="11"/>
      <color rgb="FF000000"/>
      <name val="Calibri"/>
      <family val="2"/>
    </font>
    <font>
      <sz val="11"/>
      <color rgb="FFFFFFFF"/>
      <name val="Calibri"/>
      <family val="2"/>
    </font>
    <font>
      <i/>
      <sz val="11"/>
      <color rgb="FFFF3333"/>
      <name val="Calibri"/>
      <family val="2"/>
    </font>
    <font>
      <sz val="11"/>
      <color rgb="FFD4711A"/>
      <name val="Calibri"/>
      <family val="2"/>
    </font>
    <font>
      <sz val="10"/>
      <color rgb="FF000000"/>
      <name val="Arial"/>
      <family val="2"/>
    </font>
    <font>
      <b/>
      <sz val="11"/>
      <color rgb="FFFF3333"/>
      <name val="Calibri"/>
      <family val="2"/>
    </font>
    <font>
      <sz val="11"/>
      <color rgb="FF000000"/>
      <name val="Arial2"/>
      <family val="2"/>
    </font>
    <font>
      <sz val="11"/>
      <color rgb="FFA3238E"/>
      <name val="Calibri"/>
      <family val="2"/>
    </font>
    <font>
      <sz val="11"/>
      <color rgb="FF007826"/>
      <name val="Calibri"/>
      <family val="2"/>
    </font>
    <font>
      <b/>
      <i/>
      <sz val="16"/>
      <color rgb="FF000000"/>
      <name val="Calibri"/>
      <family val="2"/>
    </font>
    <font>
      <sz val="11"/>
      <color rgb="FFCFE7F5"/>
      <name val="Calibri"/>
      <family val="2"/>
    </font>
    <font>
      <sz val="11"/>
      <color rgb="FFFF3333"/>
      <name val="Calibri"/>
      <family val="2"/>
    </font>
    <font>
      <b/>
      <sz val="11"/>
      <color rgb="FF0084D1"/>
      <name val="Calibri"/>
      <family val="2"/>
    </font>
    <font>
      <sz val="10"/>
      <color rgb="FF000000"/>
      <name val="Arial1"/>
    </font>
    <font>
      <b/>
      <i/>
      <sz val="11"/>
      <color rgb="FF00CC00"/>
      <name val="Calibri"/>
      <family val="2"/>
    </font>
    <font>
      <sz val="11"/>
      <color rgb="FF009900"/>
      <name val="Calibri"/>
      <family val="2"/>
    </font>
    <font>
      <b/>
      <i/>
      <u/>
      <sz val="11"/>
      <color rgb="FF000000"/>
      <name val="Calibri"/>
      <family val="2"/>
    </font>
    <font>
      <sz val="11"/>
      <color rgb="FFFF00CC"/>
      <name val="Arial2"/>
      <family val="2"/>
    </font>
    <font>
      <b/>
      <sz val="11"/>
      <color rgb="FFFF3333"/>
      <name val="Arial3"/>
      <family val="2"/>
    </font>
    <font>
      <b/>
      <sz val="11"/>
      <color rgb="FFDC2300"/>
      <name val="Calibri"/>
      <family val="2"/>
    </font>
    <font>
      <b/>
      <i/>
      <sz val="11"/>
      <color theme="1"/>
      <name val="Calibri"/>
      <family val="2"/>
      <scheme val="minor"/>
    </font>
    <font>
      <u/>
      <sz val="12"/>
      <color theme="1"/>
      <name val="Calibri"/>
      <family val="2"/>
      <scheme val="minor"/>
    </font>
    <font>
      <b/>
      <sz val="12"/>
      <color rgb="FFFF0000"/>
      <name val="Calibri"/>
      <family val="2"/>
      <scheme val="minor"/>
    </font>
    <font>
      <sz val="12"/>
      <name val="Calibri"/>
      <family val="2"/>
      <scheme val="minor"/>
    </font>
    <font>
      <b/>
      <sz val="11"/>
      <name val="Calibri"/>
      <family val="2"/>
      <scheme val="minor"/>
    </font>
    <font>
      <b/>
      <sz val="20"/>
      <name val="Calibri"/>
      <family val="2"/>
      <scheme val="minor"/>
    </font>
    <font>
      <b/>
      <i/>
      <sz val="20"/>
      <color theme="1"/>
      <name val="Calibri"/>
      <family val="2"/>
      <scheme val="minor"/>
    </font>
    <font>
      <b/>
      <i/>
      <sz val="12"/>
      <color theme="1"/>
      <name val="Calibri"/>
      <family val="2"/>
      <scheme val="minor"/>
    </font>
    <font>
      <b/>
      <sz val="16"/>
      <color theme="0"/>
      <name val="Calibri"/>
      <family val="2"/>
      <scheme val="minor"/>
    </font>
    <font>
      <b/>
      <sz val="11"/>
      <color theme="0"/>
      <name val="Calibri"/>
      <family val="2"/>
      <scheme val="minor"/>
    </font>
    <font>
      <b/>
      <i/>
      <sz val="11"/>
      <color rgb="FF0070C0"/>
      <name val="Calibri"/>
      <family val="2"/>
      <scheme val="minor"/>
    </font>
    <font>
      <b/>
      <i/>
      <sz val="11"/>
      <color rgb="FFFF0000"/>
      <name val="Calibri"/>
      <family val="2"/>
      <scheme val="minor"/>
    </font>
    <font>
      <sz val="12"/>
      <color rgb="FFFF0000"/>
      <name val="Calibri"/>
      <family val="2"/>
      <scheme val="minor"/>
    </font>
    <font>
      <b/>
      <sz val="11"/>
      <color rgb="FFFF0000"/>
      <name val="Calibri"/>
      <family val="2"/>
      <scheme val="minor"/>
    </font>
    <font>
      <u/>
      <sz val="12"/>
      <color rgb="FFFF0000"/>
      <name val="Calibri"/>
      <family val="2"/>
      <scheme val="minor"/>
    </font>
  </fonts>
  <fills count="3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0000"/>
        <bgColor rgb="FF993300"/>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CCCCCC"/>
        <bgColor rgb="FFCCCCCC"/>
      </patternFill>
    </fill>
    <fill>
      <patternFill patternType="solid">
        <fgColor rgb="FFFFFFFF"/>
        <bgColor rgb="FFFFFFFF"/>
      </patternFill>
    </fill>
    <fill>
      <patternFill patternType="solid">
        <fgColor rgb="FF999999"/>
        <bgColor rgb="FF999999"/>
      </patternFill>
    </fill>
    <fill>
      <patternFill patternType="solid">
        <fgColor rgb="FFDDDDDD"/>
        <bgColor rgb="FFDDDDDD"/>
      </patternFill>
    </fill>
    <fill>
      <patternFill patternType="solid">
        <fgColor rgb="FFFFFF00"/>
        <bgColor rgb="FFFFFF00"/>
      </patternFill>
    </fill>
    <fill>
      <patternFill patternType="solid">
        <fgColor rgb="FFE6E6FF"/>
        <bgColor rgb="FFE6E6FF"/>
      </patternFill>
    </fill>
    <fill>
      <patternFill patternType="solid">
        <fgColor rgb="FFFFFFCC"/>
        <bgColor rgb="FFFFFFCC"/>
      </patternFill>
    </fill>
    <fill>
      <patternFill patternType="solid">
        <fgColor rgb="FFCFE7F5"/>
        <bgColor rgb="FFCFE7F5"/>
      </patternFill>
    </fill>
    <fill>
      <patternFill patternType="solid">
        <fgColor rgb="FFB80047"/>
        <bgColor rgb="FFB80047"/>
      </patternFill>
    </fill>
    <fill>
      <patternFill patternType="solid">
        <fgColor rgb="FFABD3B0"/>
        <bgColor rgb="FFABD3B0"/>
      </patternFill>
    </fill>
    <fill>
      <patternFill patternType="solid">
        <fgColor rgb="FFEDD9CB"/>
        <bgColor rgb="FFEDD9CB"/>
      </patternFill>
    </fill>
    <fill>
      <patternFill patternType="solid">
        <fgColor rgb="FF33CC66"/>
        <bgColor rgb="FF33CC66"/>
      </patternFill>
    </fill>
    <fill>
      <patternFill patternType="solid">
        <fgColor rgb="FF3DEB3D"/>
        <bgColor rgb="FF3DEB3D"/>
      </patternFill>
    </fill>
    <fill>
      <patternFill patternType="solid">
        <fgColor theme="9" tint="0.39997558519241921"/>
        <bgColor indexed="64"/>
      </patternFill>
    </fill>
    <fill>
      <patternFill patternType="solid">
        <fgColor theme="9" tint="-0.499984740745262"/>
        <bgColor indexed="64"/>
      </patternFill>
    </fill>
    <fill>
      <patternFill patternType="solid">
        <fgColor rgb="FFC4D79B"/>
        <bgColor indexed="64"/>
      </patternFill>
    </fill>
    <fill>
      <patternFill patternType="solid">
        <fgColor rgb="FFFF00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DC2300"/>
      </left>
      <right style="thin">
        <color rgb="FFDC2300"/>
      </right>
      <top style="thin">
        <color rgb="FFDC2300"/>
      </top>
      <bottom style="thin">
        <color rgb="FFDC2300"/>
      </bottom>
      <diagonal/>
    </border>
    <border>
      <left style="thin">
        <color rgb="FFFF0000"/>
      </left>
      <right style="thin">
        <color rgb="FFFF0000"/>
      </right>
      <top style="thin">
        <color rgb="FFFF0000"/>
      </top>
      <bottom style="thin">
        <color rgb="FFFF0000"/>
      </bottom>
      <diagonal/>
    </border>
    <border>
      <left/>
      <right/>
      <top style="thin">
        <color rgb="FF000000"/>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medium">
        <color theme="1"/>
      </left>
      <right/>
      <top style="medium">
        <color theme="1"/>
      </top>
      <bottom style="thin">
        <color indexed="64"/>
      </bottom>
      <diagonal/>
    </border>
    <border>
      <left style="thin">
        <color theme="1"/>
      </left>
      <right style="thin">
        <color theme="1"/>
      </right>
      <top style="medium">
        <color theme="1"/>
      </top>
      <bottom style="thin">
        <color theme="1"/>
      </bottom>
      <diagonal/>
    </border>
    <border>
      <left/>
      <right style="medium">
        <color theme="1"/>
      </right>
      <top style="medium">
        <color theme="1"/>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style="thin">
        <color indexed="64"/>
      </top>
      <bottom style="medium">
        <color theme="1"/>
      </bottom>
      <diagonal/>
    </border>
    <border>
      <left/>
      <right style="thin">
        <color indexed="64"/>
      </right>
      <top style="medium">
        <color indexed="64"/>
      </top>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top style="thin">
        <color indexed="64"/>
      </top>
      <bottom/>
      <diagonal/>
    </border>
    <border>
      <left style="thin">
        <color indexed="64"/>
      </left>
      <right/>
      <top style="thin">
        <color indexed="64"/>
      </top>
      <bottom/>
      <diagonal/>
    </border>
  </borders>
  <cellStyleXfs count="102">
    <xf numFmtId="0" fontId="0" fillId="0" borderId="0"/>
    <xf numFmtId="9" fontId="5" fillId="0" borderId="0" applyFont="0" applyFill="0" applyBorder="0" applyAlignment="0" applyProtection="0"/>
    <xf numFmtId="0" fontId="7" fillId="0" borderId="0"/>
    <xf numFmtId="44" fontId="8" fillId="0" borderId="0" applyFill="0" applyBorder="0" applyAlignment="0" applyProtection="0"/>
    <xf numFmtId="0" fontId="8" fillId="0" borderId="0"/>
    <xf numFmtId="0" fontId="12" fillId="6" borderId="0" applyBorder="0" applyAlignment="0" applyProtection="0"/>
    <xf numFmtId="0" fontId="16" fillId="0" borderId="0" applyNumberFormat="0" applyFill="0" applyBorder="0" applyAlignment="0" applyProtection="0"/>
    <xf numFmtId="44" fontId="8" fillId="0" borderId="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38" fillId="0" borderId="0"/>
    <xf numFmtId="0" fontId="38" fillId="0" borderId="48"/>
    <xf numFmtId="0" fontId="38" fillId="20" borderId="0"/>
    <xf numFmtId="0" fontId="39" fillId="21" borderId="0"/>
    <xf numFmtId="0" fontId="38" fillId="22" borderId="0"/>
    <xf numFmtId="0" fontId="40" fillId="23" borderId="0"/>
    <xf numFmtId="0" fontId="41" fillId="20" borderId="0"/>
    <xf numFmtId="0" fontId="38" fillId="24" borderId="0"/>
    <xf numFmtId="0" fontId="38" fillId="0" borderId="48"/>
    <xf numFmtId="0" fontId="38" fillId="0" borderId="0"/>
    <xf numFmtId="0" fontId="38" fillId="0" borderId="0"/>
    <xf numFmtId="0" fontId="38" fillId="0" borderId="0"/>
    <xf numFmtId="0" fontId="38" fillId="25" borderId="48"/>
    <xf numFmtId="0" fontId="38" fillId="0" borderId="0"/>
    <xf numFmtId="0" fontId="38" fillId="26" borderId="48"/>
    <xf numFmtId="0" fontId="38" fillId="27"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26" borderId="48"/>
    <xf numFmtId="166" fontId="42" fillId="0" borderId="0"/>
    <xf numFmtId="9" fontId="38" fillId="0" borderId="0"/>
    <xf numFmtId="0" fontId="43" fillId="20" borderId="0"/>
    <xf numFmtId="0" fontId="44" fillId="20" borderId="0"/>
    <xf numFmtId="0" fontId="38" fillId="0" borderId="0"/>
    <xf numFmtId="0" fontId="38" fillId="0" borderId="0"/>
    <xf numFmtId="0" fontId="38" fillId="0" borderId="0"/>
    <xf numFmtId="0" fontId="38" fillId="0" borderId="0"/>
    <xf numFmtId="0" fontId="38" fillId="25" borderId="48"/>
    <xf numFmtId="0" fontId="38" fillId="0" borderId="0"/>
    <xf numFmtId="0" fontId="38" fillId="0" borderId="0"/>
    <xf numFmtId="0" fontId="38" fillId="27" borderId="48"/>
    <xf numFmtId="0" fontId="38" fillId="0" borderId="0"/>
    <xf numFmtId="165" fontId="38" fillId="20" borderId="48">
      <protection locked="0"/>
    </xf>
    <xf numFmtId="0" fontId="45" fillId="20" borderId="0"/>
    <xf numFmtId="0" fontId="46" fillId="20" borderId="0"/>
    <xf numFmtId="0" fontId="47" fillId="0" borderId="0">
      <alignment horizontal="center"/>
    </xf>
    <xf numFmtId="0" fontId="47" fillId="0" borderId="0">
      <alignment horizontal="center" textRotation="90"/>
    </xf>
    <xf numFmtId="0" fontId="38" fillId="0" borderId="0"/>
    <xf numFmtId="0" fontId="48" fillId="0" borderId="0"/>
    <xf numFmtId="0" fontId="49" fillId="0" borderId="0"/>
    <xf numFmtId="0" fontId="39" fillId="21" borderId="49"/>
    <xf numFmtId="0" fontId="50" fillId="0" borderId="0"/>
    <xf numFmtId="167" fontId="51" fillId="0" borderId="0"/>
    <xf numFmtId="0" fontId="52" fillId="0" borderId="0"/>
    <xf numFmtId="0" fontId="39" fillId="0" borderId="49"/>
    <xf numFmtId="0" fontId="42" fillId="0" borderId="0"/>
    <xf numFmtId="0" fontId="38" fillId="0" borderId="0"/>
    <xf numFmtId="0" fontId="38" fillId="0" borderId="0"/>
    <xf numFmtId="0" fontId="53"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42" fillId="0" borderId="0"/>
    <xf numFmtId="0" fontId="44" fillId="20" borderId="0"/>
    <xf numFmtId="0" fontId="49" fillId="20" borderId="0"/>
    <xf numFmtId="0" fontId="54" fillId="0" borderId="0"/>
    <xf numFmtId="165" fontId="54" fillId="0" borderId="0"/>
    <xf numFmtId="0" fontId="55" fillId="20" borderId="0"/>
    <xf numFmtId="0" fontId="56" fillId="0" borderId="0"/>
    <xf numFmtId="0" fontId="38" fillId="0" borderId="0"/>
    <xf numFmtId="0" fontId="38" fillId="28" borderId="0"/>
    <xf numFmtId="0" fontId="38" fillId="29" borderId="0"/>
    <xf numFmtId="0" fontId="38" fillId="30" borderId="0"/>
    <xf numFmtId="0" fontId="38" fillId="31" borderId="0"/>
    <xf numFmtId="0" fontId="38" fillId="32" borderId="0"/>
    <xf numFmtId="0" fontId="38" fillId="21" borderId="49"/>
    <xf numFmtId="0" fontId="38" fillId="0" borderId="0"/>
    <xf numFmtId="0" fontId="38" fillId="25" borderId="48">
      <alignment horizontal="center" vertical="center"/>
    </xf>
    <xf numFmtId="0" fontId="57" fillId="24" borderId="50"/>
    <xf numFmtId="0" fontId="57" fillId="24" borderId="51"/>
    <xf numFmtId="0" fontId="39" fillId="21" borderId="52"/>
    <xf numFmtId="0" fontId="38" fillId="0" borderId="0"/>
    <xf numFmtId="0" fontId="38" fillId="0" borderId="0"/>
    <xf numFmtId="0" fontId="38" fillId="0" borderId="0"/>
    <xf numFmtId="44" fontId="5" fillId="0" borderId="0" applyFont="0" applyFill="0" applyBorder="0" applyAlignment="0" applyProtection="0"/>
  </cellStyleXfs>
  <cellXfs count="481">
    <xf numFmtId="0" fontId="0" fillId="0" borderId="0" xfId="0"/>
    <xf numFmtId="0" fontId="0" fillId="0" borderId="0" xfId="0" applyAlignment="1">
      <alignment vertical="center"/>
    </xf>
    <xf numFmtId="0" fontId="10" fillId="0" borderId="0" xfId="0" applyFont="1" applyAlignment="1">
      <alignment horizontal="center" vertical="center" textRotation="90" wrapText="1"/>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right" vertical="center"/>
    </xf>
    <xf numFmtId="0" fontId="6" fillId="0" borderId="1" xfId="0" applyFont="1" applyBorder="1" applyAlignment="1">
      <alignment horizontal="left" vertical="center" wrapText="1"/>
    </xf>
    <xf numFmtId="0" fontId="6" fillId="0" borderId="0" xfId="0" applyFont="1" applyAlignment="1">
      <alignment vertical="center" wrapText="1"/>
    </xf>
    <xf numFmtId="0" fontId="6" fillId="11" borderId="1" xfId="0" applyFont="1" applyFill="1" applyBorder="1" applyAlignment="1">
      <alignment vertical="center" wrapText="1"/>
    </xf>
    <xf numFmtId="0" fontId="0" fillId="0" borderId="1" xfId="0" applyBorder="1" applyAlignment="1">
      <alignment horizontal="center" vertical="center" wrapText="1"/>
    </xf>
    <xf numFmtId="0" fontId="0" fillId="11" borderId="1" xfId="0" applyFill="1" applyBorder="1" applyAlignment="1">
      <alignment vertical="center" wrapText="1"/>
    </xf>
    <xf numFmtId="0" fontId="6" fillId="0" borderId="1" xfId="0" applyFont="1" applyBorder="1" applyAlignment="1">
      <alignment vertical="center" wrapText="1"/>
    </xf>
    <xf numFmtId="0" fontId="14" fillId="9" borderId="1" xfId="0" applyFont="1" applyFill="1" applyBorder="1" applyAlignment="1">
      <alignment horizontal="center" vertical="center" wrapText="1"/>
    </xf>
    <xf numFmtId="0" fontId="10" fillId="13" borderId="1" xfId="0" applyFont="1" applyFill="1" applyBorder="1" applyAlignment="1">
      <alignment horizontal="center" vertical="center" textRotation="90" wrapText="1"/>
    </xf>
    <xf numFmtId="164" fontId="10" fillId="13" borderId="1" xfId="0" applyNumberFormat="1" applyFont="1" applyFill="1" applyBorder="1" applyAlignment="1">
      <alignment horizontal="center" vertical="center" textRotation="90" wrapText="1"/>
    </xf>
    <xf numFmtId="0" fontId="14" fillId="13" borderId="1" xfId="0" applyFont="1" applyFill="1" applyBorder="1" applyAlignment="1">
      <alignment horizontal="center" vertical="center" textRotation="90" wrapText="1"/>
    </xf>
    <xf numFmtId="0" fontId="14" fillId="14" borderId="1" xfId="0" applyFont="1" applyFill="1" applyBorder="1" applyAlignment="1">
      <alignment horizontal="center" vertical="center" textRotation="90" wrapText="1"/>
    </xf>
    <xf numFmtId="14" fontId="14" fillId="14" borderId="1" xfId="0" applyNumberFormat="1" applyFont="1" applyFill="1" applyBorder="1" applyAlignment="1">
      <alignment horizontal="center" vertical="center" textRotation="90" wrapText="1"/>
    </xf>
    <xf numFmtId="49" fontId="14" fillId="14" borderId="1" xfId="0" applyNumberFormat="1" applyFont="1" applyFill="1" applyBorder="1" applyAlignment="1">
      <alignment horizontal="center" vertical="center" textRotation="90" wrapText="1"/>
    </xf>
    <xf numFmtId="0" fontId="6" fillId="7" borderId="1" xfId="0" applyFont="1" applyFill="1" applyBorder="1" applyAlignment="1">
      <alignment horizontal="left" vertical="center" wrapText="1"/>
    </xf>
    <xf numFmtId="0" fontId="6" fillId="0" borderId="0" xfId="0" applyFont="1"/>
    <xf numFmtId="0" fontId="6" fillId="7" borderId="0" xfId="0" applyFont="1" applyFill="1" applyAlignment="1">
      <alignment horizontal="left" vertical="center" wrapText="1"/>
    </xf>
    <xf numFmtId="0" fontId="6" fillId="7" borderId="1" xfId="6" applyFont="1" applyFill="1" applyBorder="1" applyAlignment="1">
      <alignment horizontal="left" vertical="center" wrapText="1"/>
    </xf>
    <xf numFmtId="0" fontId="6" fillId="0" borderId="1" xfId="6" applyFont="1" applyFill="1" applyBorder="1" applyAlignment="1">
      <alignment horizontal="left" vertical="center" wrapText="1"/>
    </xf>
    <xf numFmtId="0" fontId="6" fillId="0" borderId="1" xfId="6" applyFont="1" applyBorder="1" applyAlignment="1">
      <alignment vertical="center"/>
    </xf>
    <xf numFmtId="0" fontId="6" fillId="0" borderId="2" xfId="0" applyFont="1" applyBorder="1" applyAlignment="1">
      <alignment horizontal="left" vertical="center" wrapText="1"/>
    </xf>
    <xf numFmtId="0" fontId="6" fillId="7" borderId="2" xfId="0" applyFont="1" applyFill="1" applyBorder="1" applyAlignment="1">
      <alignment horizontal="left" vertical="center" wrapText="1"/>
    </xf>
    <xf numFmtId="0" fontId="15" fillId="0" borderId="2" xfId="0" applyFont="1" applyBorder="1" applyAlignment="1">
      <alignment horizontal="left" vertical="center" wrapText="1"/>
    </xf>
    <xf numFmtId="0" fontId="6" fillId="0" borderId="1" xfId="0" applyFont="1" applyBorder="1" applyAlignment="1">
      <alignment horizontal="justify" vertical="center" wrapText="1"/>
    </xf>
    <xf numFmtId="0" fontId="4" fillId="4" borderId="11" xfId="0" applyFont="1" applyFill="1" applyBorder="1" applyAlignment="1">
      <alignment horizontal="center" vertical="center"/>
    </xf>
    <xf numFmtId="0" fontId="0" fillId="15" borderId="11" xfId="0" applyFill="1" applyBorder="1" applyAlignment="1">
      <alignment horizontal="center" vertical="center" wrapText="1"/>
    </xf>
    <xf numFmtId="0" fontId="0" fillId="15" borderId="5" xfId="0" applyFill="1" applyBorder="1" applyAlignment="1">
      <alignment horizontal="center" vertical="center" wrapText="1"/>
    </xf>
    <xf numFmtId="0" fontId="0" fillId="15" borderId="1" xfId="0" applyFill="1" applyBorder="1" applyAlignment="1">
      <alignment horizontal="center" vertical="center" wrapText="1"/>
    </xf>
    <xf numFmtId="0" fontId="6" fillId="7" borderId="1" xfId="0"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xf>
    <xf numFmtId="0" fontId="3" fillId="0" borderId="0" xfId="0" applyFont="1" applyAlignment="1">
      <alignment vertical="center"/>
    </xf>
    <xf numFmtId="0" fontId="0" fillId="0" borderId="0" xfId="0" applyAlignment="1">
      <alignment wrapText="1"/>
    </xf>
    <xf numFmtId="0" fontId="0" fillId="10" borderId="1" xfId="0" applyFill="1" applyBorder="1" applyAlignment="1">
      <alignment horizontal="center" vertical="center" wrapText="1"/>
    </xf>
    <xf numFmtId="49" fontId="14" fillId="16" borderId="1" xfId="0" applyNumberFormat="1" applyFont="1" applyFill="1" applyBorder="1" applyAlignment="1">
      <alignment horizontal="center" vertical="center" textRotation="90" wrapText="1"/>
    </xf>
    <xf numFmtId="0" fontId="10" fillId="9" borderId="1" xfId="0" applyFont="1" applyFill="1" applyBorder="1" applyAlignment="1">
      <alignment horizontal="center" vertical="center" wrapText="1"/>
    </xf>
    <xf numFmtId="0" fontId="10" fillId="9" borderId="0" xfId="0" applyFont="1" applyFill="1" applyAlignment="1">
      <alignment horizontal="center" vertical="center" wrapText="1"/>
    </xf>
    <xf numFmtId="0" fontId="14" fillId="0" borderId="1" xfId="0" applyFont="1" applyBorder="1" applyAlignment="1">
      <alignment horizontal="center" vertical="center" textRotation="90" wrapText="1"/>
    </xf>
    <xf numFmtId="14" fontId="14" fillId="0" borderId="1" xfId="0" applyNumberFormat="1" applyFont="1" applyBorder="1" applyAlignment="1">
      <alignment horizontal="center" vertical="center" textRotation="90" wrapText="1"/>
    </xf>
    <xf numFmtId="14" fontId="14" fillId="13" borderId="1" xfId="0" applyNumberFormat="1" applyFont="1" applyFill="1" applyBorder="1" applyAlignment="1">
      <alignment horizontal="center" vertical="center" textRotation="90" wrapText="1"/>
    </xf>
    <xf numFmtId="14" fontId="10" fillId="13" borderId="1" xfId="0" applyNumberFormat="1" applyFont="1" applyFill="1" applyBorder="1" applyAlignment="1">
      <alignment horizontal="center" vertical="center" textRotation="90" wrapText="1"/>
    </xf>
    <xf numFmtId="14" fontId="14" fillId="16" borderId="1" xfId="0" applyNumberFormat="1" applyFont="1" applyFill="1" applyBorder="1" applyAlignment="1">
      <alignment horizontal="center" vertical="center" textRotation="90" wrapText="1"/>
    </xf>
    <xf numFmtId="0" fontId="10" fillId="16" borderId="1" xfId="0" applyFont="1" applyFill="1" applyBorder="1" applyAlignment="1">
      <alignment horizontal="center" vertical="center" textRotation="90" wrapText="1"/>
    </xf>
    <xf numFmtId="0" fontId="14" fillId="7" borderId="1" xfId="0" applyFont="1" applyFill="1" applyBorder="1" applyAlignment="1">
      <alignment horizontal="center" vertical="center" textRotation="90" wrapText="1"/>
    </xf>
    <xf numFmtId="14" fontId="14" fillId="7" borderId="1" xfId="0" applyNumberFormat="1" applyFont="1" applyFill="1" applyBorder="1" applyAlignment="1">
      <alignment horizontal="center" vertical="center" textRotation="90" wrapText="1"/>
    </xf>
    <xf numFmtId="164" fontId="14" fillId="12" borderId="1" xfId="0" applyNumberFormat="1" applyFont="1" applyFill="1" applyBorder="1" applyAlignment="1">
      <alignment horizontal="center" vertical="center" textRotation="90" wrapText="1"/>
    </xf>
    <xf numFmtId="164" fontId="10" fillId="12" borderId="1" xfId="0" applyNumberFormat="1" applyFont="1" applyFill="1" applyBorder="1" applyAlignment="1">
      <alignment horizontal="center" vertical="center" textRotation="90" wrapText="1"/>
    </xf>
    <xf numFmtId="14" fontId="10" fillId="5" borderId="1" xfId="0" applyNumberFormat="1" applyFont="1" applyFill="1" applyBorder="1" applyAlignment="1">
      <alignment horizontal="center" vertical="center" textRotation="90" wrapText="1"/>
    </xf>
    <xf numFmtId="164" fontId="14" fillId="5" borderId="1" xfId="0" applyNumberFormat="1" applyFont="1" applyFill="1" applyBorder="1" applyAlignment="1">
      <alignment horizontal="center" vertical="center" textRotation="90" wrapText="1"/>
    </xf>
    <xf numFmtId="164" fontId="10" fillId="5" borderId="1" xfId="0" applyNumberFormat="1" applyFont="1" applyFill="1" applyBorder="1" applyAlignment="1">
      <alignment horizontal="center" vertical="center" textRotation="90" wrapText="1"/>
    </xf>
    <xf numFmtId="0" fontId="10" fillId="5" borderId="1" xfId="0" applyFont="1" applyFill="1" applyBorder="1" applyAlignment="1">
      <alignment horizontal="center" vertical="center" textRotation="90" wrapText="1"/>
    </xf>
    <xf numFmtId="0" fontId="10" fillId="5" borderId="1" xfId="1" applyNumberFormat="1" applyFont="1" applyFill="1" applyBorder="1" applyAlignment="1">
      <alignment horizontal="center" vertical="center" textRotation="90" wrapText="1"/>
    </xf>
    <xf numFmtId="2" fontId="14" fillId="13" borderId="1" xfId="0" applyNumberFormat="1" applyFont="1" applyFill="1" applyBorder="1" applyAlignment="1">
      <alignment horizontal="center" vertical="center" textRotation="90" wrapText="1"/>
    </xf>
    <xf numFmtId="0" fontId="17" fillId="0" borderId="0" xfId="0" applyFont="1" applyAlignment="1">
      <alignment horizontal="center" vertical="center" wrapText="1"/>
    </xf>
    <xf numFmtId="0" fontId="9" fillId="11" borderId="1" xfId="0" applyFont="1" applyFill="1" applyBorder="1" applyAlignment="1">
      <alignment horizontal="left" vertical="center"/>
    </xf>
    <xf numFmtId="0" fontId="3" fillId="11" borderId="1" xfId="0" applyFont="1" applyFill="1" applyBorder="1" applyAlignment="1">
      <alignment vertical="center" wrapText="1"/>
    </xf>
    <xf numFmtId="0" fontId="10" fillId="11" borderId="1" xfId="0" applyFont="1" applyFill="1" applyBorder="1" applyAlignment="1">
      <alignment horizontal="left" vertical="center"/>
    </xf>
    <xf numFmtId="164" fontId="10" fillId="0" borderId="1" xfId="0" applyNumberFormat="1" applyFont="1" applyBorder="1" applyAlignment="1">
      <alignment horizontal="center" vertical="center" textRotation="90" wrapText="1"/>
    </xf>
    <xf numFmtId="0" fontId="10" fillId="0" borderId="0" xfId="0" applyFont="1" applyAlignment="1">
      <alignment horizontal="left" vertical="center"/>
    </xf>
    <xf numFmtId="0" fontId="9" fillId="0" borderId="0" xfId="0" applyFont="1" applyAlignment="1">
      <alignment horizontal="left" vertical="center"/>
    </xf>
    <xf numFmtId="14" fontId="0" fillId="0" borderId="0" xfId="0" applyNumberFormat="1" applyAlignment="1">
      <alignment vertical="center"/>
    </xf>
    <xf numFmtId="0" fontId="0" fillId="0" borderId="1" xfId="0" applyBorder="1"/>
    <xf numFmtId="0" fontId="4" fillId="13" borderId="1" xfId="0" applyFont="1" applyFill="1" applyBorder="1" applyAlignment="1">
      <alignment horizontal="center" vertical="center"/>
    </xf>
    <xf numFmtId="0" fontId="0" fillId="0" borderId="4" xfId="0" applyBorder="1"/>
    <xf numFmtId="2" fontId="0" fillId="10" borderId="1" xfId="0" applyNumberFormat="1" applyFill="1" applyBorder="1" applyAlignment="1">
      <alignment horizontal="center" vertical="center"/>
    </xf>
    <xf numFmtId="49" fontId="4"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21" fillId="11" borderId="14"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49" fontId="20" fillId="18" borderId="1" xfId="0" applyNumberFormat="1" applyFont="1" applyFill="1" applyBorder="1" applyAlignment="1">
      <alignment horizontal="center" vertical="center" wrapText="1"/>
    </xf>
    <xf numFmtId="0" fontId="23" fillId="18" borderId="1" xfId="0" applyFont="1" applyFill="1" applyBorder="1" applyAlignment="1" applyProtection="1">
      <alignment horizontal="center" vertical="center" wrapText="1"/>
      <protection locked="0"/>
    </xf>
    <xf numFmtId="2" fontId="23" fillId="18" borderId="1" xfId="0" applyNumberFormat="1" applyFont="1" applyFill="1" applyBorder="1" applyAlignment="1" applyProtection="1">
      <alignment horizontal="center" vertical="center" wrapText="1"/>
      <protection locked="0"/>
    </xf>
    <xf numFmtId="7" fontId="0" fillId="10" borderId="1" xfId="0" applyNumberFormat="1" applyFill="1" applyBorder="1" applyAlignment="1">
      <alignment horizontal="center" vertical="center"/>
    </xf>
    <xf numFmtId="0" fontId="21" fillId="12" borderId="14" xfId="0" applyFont="1" applyFill="1" applyBorder="1" applyAlignment="1">
      <alignment horizontal="center" vertical="center" wrapText="1"/>
    </xf>
    <xf numFmtId="0" fontId="21" fillId="12" borderId="28"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6" fillId="18" borderId="1" xfId="0" applyFont="1" applyFill="1" applyBorder="1"/>
    <xf numFmtId="0" fontId="20" fillId="12" borderId="3" xfId="0" applyFont="1" applyFill="1" applyBorder="1" applyAlignment="1">
      <alignment horizontal="center" vertical="center" wrapText="1"/>
    </xf>
    <xf numFmtId="0" fontId="20" fillId="11" borderId="29" xfId="0" applyFont="1" applyFill="1" applyBorder="1" applyAlignment="1">
      <alignment horizontal="center" vertical="center" wrapText="1"/>
    </xf>
    <xf numFmtId="0" fontId="21" fillId="11" borderId="29" xfId="0" applyFont="1" applyFill="1" applyBorder="1" applyAlignment="1">
      <alignment horizontal="center" vertical="center" wrapText="1"/>
    </xf>
    <xf numFmtId="49" fontId="20" fillId="18" borderId="29" xfId="0" applyNumberFormat="1" applyFont="1" applyFill="1" applyBorder="1" applyAlignment="1">
      <alignment horizontal="center" vertical="center" wrapText="1"/>
    </xf>
    <xf numFmtId="0" fontId="20" fillId="12" borderId="32" xfId="0" applyFont="1" applyFill="1" applyBorder="1" applyAlignment="1">
      <alignment horizontal="center" vertical="center" wrapText="1"/>
    </xf>
    <xf numFmtId="0" fontId="21" fillId="12" borderId="33" xfId="0" applyFont="1" applyFill="1" applyBorder="1" applyAlignment="1">
      <alignment horizontal="center" vertical="center" wrapText="1"/>
    </xf>
    <xf numFmtId="0" fontId="0" fillId="0" borderId="32" xfId="0" applyBorder="1" applyAlignment="1">
      <alignment horizontal="center" vertical="center" wrapText="1"/>
    </xf>
    <xf numFmtId="0" fontId="23" fillId="18" borderId="32" xfId="0" applyFont="1" applyFill="1" applyBorder="1" applyAlignment="1" applyProtection="1">
      <alignment horizontal="center" vertical="center" wrapText="1"/>
      <protection locked="0"/>
    </xf>
    <xf numFmtId="0" fontId="21" fillId="12" borderId="1" xfId="0" applyFont="1" applyFill="1" applyBorder="1" applyAlignment="1">
      <alignment horizontal="center" vertical="center" wrapText="1"/>
    </xf>
    <xf numFmtId="164" fontId="4" fillId="2" borderId="1" xfId="0" applyNumberFormat="1" applyFont="1" applyFill="1" applyBorder="1" applyAlignment="1">
      <alignment vertical="center" wrapText="1"/>
    </xf>
    <xf numFmtId="0" fontId="20" fillId="12" borderId="14" xfId="0" applyFont="1" applyFill="1" applyBorder="1" applyAlignment="1">
      <alignment horizontal="center" vertical="center" wrapText="1"/>
    </xf>
    <xf numFmtId="0" fontId="20" fillId="11" borderId="14" xfId="0" applyFont="1" applyFill="1" applyBorder="1" applyAlignment="1">
      <alignment horizontal="center" vertical="center" wrapText="1"/>
    </xf>
    <xf numFmtId="0" fontId="20" fillId="11" borderId="1" xfId="0" applyFont="1" applyFill="1" applyBorder="1" applyAlignment="1">
      <alignment horizontal="center" vertical="center" wrapText="1"/>
    </xf>
    <xf numFmtId="44" fontId="4" fillId="2" borderId="29" xfId="0" applyNumberFormat="1" applyFont="1" applyFill="1" applyBorder="1" applyAlignment="1">
      <alignment vertical="center" wrapText="1"/>
    </xf>
    <xf numFmtId="0" fontId="26" fillId="0" borderId="0" xfId="0" applyFont="1" applyAlignment="1">
      <alignment vertical="center"/>
    </xf>
    <xf numFmtId="0" fontId="26" fillId="0" borderId="0" xfId="0" applyFont="1"/>
    <xf numFmtId="164" fontId="26" fillId="10" borderId="11" xfId="0" applyNumberFormat="1" applyFont="1" applyFill="1" applyBorder="1" applyAlignment="1">
      <alignment vertical="center" wrapText="1"/>
    </xf>
    <xf numFmtId="0" fontId="4" fillId="10" borderId="1" xfId="0" applyFont="1" applyFill="1" applyBorder="1" applyAlignment="1">
      <alignment horizontal="center" vertical="center" wrapText="1"/>
    </xf>
    <xf numFmtId="0" fontId="4" fillId="0" borderId="0" xfId="0" applyFont="1" applyAlignment="1">
      <alignment vertical="center" wrapText="1"/>
    </xf>
    <xf numFmtId="7" fontId="4" fillId="3" borderId="35" xfId="0" applyNumberFormat="1" applyFont="1" applyFill="1" applyBorder="1" applyAlignment="1">
      <alignment horizontal="right" vertical="center"/>
    </xf>
    <xf numFmtId="9" fontId="4" fillId="3" borderId="36" xfId="1" applyFont="1" applyFill="1" applyBorder="1" applyAlignment="1">
      <alignment vertical="center"/>
    </xf>
    <xf numFmtId="164" fontId="26" fillId="10" borderId="18" xfId="0" applyNumberFormat="1" applyFont="1" applyFill="1" applyBorder="1" applyAlignment="1">
      <alignment vertical="center" wrapText="1"/>
    </xf>
    <xf numFmtId="7" fontId="0" fillId="10" borderId="14" xfId="0" applyNumberFormat="1" applyFill="1" applyBorder="1" applyAlignment="1">
      <alignment horizontal="center" vertical="center"/>
    </xf>
    <xf numFmtId="0" fontId="4" fillId="2" borderId="27" xfId="0" applyFont="1" applyFill="1" applyBorder="1" applyAlignment="1">
      <alignment horizontal="center" vertical="center" wrapText="1"/>
    </xf>
    <xf numFmtId="0" fontId="4" fillId="2" borderId="19" xfId="0" applyFont="1" applyFill="1" applyBorder="1" applyAlignment="1">
      <alignment horizontal="center" vertical="center" wrapText="1"/>
    </xf>
    <xf numFmtId="9" fontId="4" fillId="2" borderId="20" xfId="1" applyFont="1" applyFill="1" applyBorder="1" applyAlignment="1">
      <alignment horizontal="center" vertical="center" wrapText="1"/>
    </xf>
    <xf numFmtId="0" fontId="4" fillId="2" borderId="20" xfId="0" applyFont="1" applyFill="1" applyBorder="1" applyAlignment="1">
      <alignment horizontal="center" vertical="center" wrapText="1"/>
    </xf>
    <xf numFmtId="164" fontId="26" fillId="10" borderId="38" xfId="0" applyNumberFormat="1" applyFont="1" applyFill="1" applyBorder="1" applyAlignment="1">
      <alignment vertical="center" wrapText="1"/>
    </xf>
    <xf numFmtId="0" fontId="25" fillId="2" borderId="20" xfId="0" applyFont="1" applyFill="1" applyBorder="1" applyAlignment="1">
      <alignment horizontal="center" vertical="center" wrapText="1"/>
    </xf>
    <xf numFmtId="7" fontId="25" fillId="2" borderId="20" xfId="0" applyNumberFormat="1" applyFont="1" applyFill="1" applyBorder="1" applyAlignment="1">
      <alignment horizontal="right" vertical="center"/>
    </xf>
    <xf numFmtId="7" fontId="0" fillId="10" borderId="14" xfId="0" applyNumberFormat="1" applyFill="1" applyBorder="1" applyAlignment="1">
      <alignment horizontal="center"/>
    </xf>
    <xf numFmtId="7" fontId="4" fillId="3" borderId="35" xfId="0" applyNumberFormat="1" applyFont="1" applyFill="1" applyBorder="1"/>
    <xf numFmtId="164" fontId="26" fillId="10" borderId="14" xfId="0" applyNumberFormat="1" applyFont="1" applyFill="1" applyBorder="1" applyAlignment="1">
      <alignment vertical="center" wrapText="1"/>
    </xf>
    <xf numFmtId="7" fontId="25" fillId="2" borderId="19" xfId="0" applyNumberFormat="1" applyFont="1" applyFill="1" applyBorder="1" applyAlignment="1">
      <alignment horizontal="right" vertical="center"/>
    </xf>
    <xf numFmtId="164" fontId="26" fillId="10" borderId="26" xfId="0" applyNumberFormat="1" applyFont="1" applyFill="1" applyBorder="1" applyAlignment="1">
      <alignment vertical="center" wrapText="1"/>
    </xf>
    <xf numFmtId="164" fontId="26" fillId="0" borderId="40" xfId="0" applyNumberFormat="1" applyFont="1" applyBorder="1"/>
    <xf numFmtId="0" fontId="25" fillId="2" borderId="19" xfId="0" applyFont="1" applyFill="1" applyBorder="1" applyAlignment="1">
      <alignment horizontal="center" vertical="center" wrapText="1"/>
    </xf>
    <xf numFmtId="10" fontId="0" fillId="10" borderId="37" xfId="1" applyNumberFormat="1" applyFont="1" applyFill="1" applyBorder="1" applyAlignment="1">
      <alignment horizontal="center" vertical="center"/>
    </xf>
    <xf numFmtId="10" fontId="0" fillId="10" borderId="14" xfId="1" applyNumberFormat="1"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21" xfId="0" applyBorder="1" applyAlignment="1">
      <alignment vertical="center"/>
    </xf>
    <xf numFmtId="0" fontId="0" fillId="0" borderId="8" xfId="0" applyBorder="1" applyAlignment="1">
      <alignment vertical="center"/>
    </xf>
    <xf numFmtId="0" fontId="0" fillId="0" borderId="22" xfId="0" applyBorder="1" applyAlignment="1">
      <alignment vertical="center"/>
    </xf>
    <xf numFmtId="0" fontId="16" fillId="0" borderId="0" xfId="6" quotePrefix="1" applyBorder="1" applyAlignment="1">
      <alignment vertical="center"/>
    </xf>
    <xf numFmtId="0" fontId="0" fillId="0" borderId="23" xfId="0" applyBorder="1" applyAlignment="1">
      <alignment vertical="center"/>
    </xf>
    <xf numFmtId="0" fontId="0" fillId="0" borderId="24" xfId="0" applyBorder="1" applyAlignment="1">
      <alignment vertical="center"/>
    </xf>
    <xf numFmtId="7" fontId="0" fillId="10" borderId="5" xfId="0" applyNumberFormat="1" applyFill="1" applyBorder="1" applyAlignment="1">
      <alignment horizontal="center"/>
    </xf>
    <xf numFmtId="0" fontId="0" fillId="0" borderId="15" xfId="0" applyBorder="1" applyAlignment="1">
      <alignment horizontal="center" vertical="center" wrapText="1"/>
    </xf>
    <xf numFmtId="0" fontId="0" fillId="3" borderId="36" xfId="0" applyFill="1" applyBorder="1" applyAlignment="1">
      <alignment horizontal="center" vertical="center" wrapText="1"/>
    </xf>
    <xf numFmtId="0" fontId="0" fillId="0" borderId="38" xfId="0" applyBorder="1" applyAlignment="1">
      <alignment horizontal="center" vertical="center" wrapText="1"/>
    </xf>
    <xf numFmtId="0" fontId="21" fillId="12" borderId="3" xfId="0" applyFont="1" applyFill="1" applyBorder="1" applyAlignment="1">
      <alignment horizontal="center" vertical="center" wrapText="1"/>
    </xf>
    <xf numFmtId="0" fontId="0" fillId="0" borderId="0" xfId="0" quotePrefix="1"/>
    <xf numFmtId="0" fontId="28" fillId="0" borderId="0" xfId="0" applyFont="1" applyAlignment="1">
      <alignment horizontal="center" vertical="center"/>
    </xf>
    <xf numFmtId="0" fontId="4" fillId="2" borderId="1" xfId="0" applyFont="1" applyFill="1" applyBorder="1" applyAlignment="1">
      <alignment horizontal="right" vertical="center" wrapText="1"/>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0" borderId="22" xfId="0" applyFont="1" applyBorder="1" applyAlignment="1">
      <alignment horizontal="center" vertical="center"/>
    </xf>
    <xf numFmtId="0" fontId="28" fillId="0" borderId="8" xfId="0" applyFont="1" applyBorder="1" applyAlignment="1">
      <alignment vertical="center"/>
    </xf>
    <xf numFmtId="0" fontId="28" fillId="0" borderId="0" xfId="0" applyFont="1" applyAlignment="1">
      <alignment vertical="center"/>
    </xf>
    <xf numFmtId="0" fontId="28" fillId="0" borderId="22" xfId="0" applyFont="1" applyBorder="1" applyAlignment="1">
      <alignment vertical="center"/>
    </xf>
    <xf numFmtId="164" fontId="22" fillId="18" borderId="1" xfId="0" applyNumberFormat="1" applyFont="1" applyFill="1" applyBorder="1" applyAlignment="1">
      <alignment horizontal="center" vertical="center" wrapText="1"/>
    </xf>
    <xf numFmtId="164" fontId="0" fillId="0" borderId="1" xfId="0" applyNumberFormat="1" applyBorder="1" applyAlignment="1">
      <alignment horizontal="center" vertical="center" wrapText="1"/>
    </xf>
    <xf numFmtId="164" fontId="33" fillId="18" borderId="1" xfId="0" applyNumberFormat="1"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1" fillId="11" borderId="2" xfId="0" applyFont="1" applyFill="1" applyBorder="1" applyAlignment="1">
      <alignment horizontal="center" vertical="center" wrapText="1"/>
    </xf>
    <xf numFmtId="164" fontId="33" fillId="18" borderId="2" xfId="0" applyNumberFormat="1"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4" fillId="2" borderId="26" xfId="0" applyFont="1" applyFill="1" applyBorder="1" applyAlignment="1">
      <alignment horizontal="center" vertical="center" wrapText="1"/>
    </xf>
    <xf numFmtId="9" fontId="4" fillId="2" borderId="40" xfId="1"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58" fillId="2" borderId="39" xfId="0" applyFont="1" applyFill="1" applyBorder="1" applyAlignment="1">
      <alignment horizontal="center" vertical="center" wrapText="1"/>
    </xf>
    <xf numFmtId="0" fontId="58" fillId="2" borderId="26" xfId="0" quotePrefix="1"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3" borderId="41" xfId="0" applyFont="1" applyFill="1" applyBorder="1" applyAlignment="1">
      <alignment vertical="center"/>
    </xf>
    <xf numFmtId="0" fontId="4" fillId="2" borderId="55" xfId="0" applyFont="1" applyFill="1" applyBorder="1" applyAlignment="1">
      <alignment horizontal="center" vertical="center" wrapText="1"/>
    </xf>
    <xf numFmtId="9" fontId="4" fillId="2" borderId="56" xfId="1" applyFont="1" applyFill="1" applyBorder="1" applyAlignment="1">
      <alignment horizontal="center" vertical="center" wrapText="1"/>
    </xf>
    <xf numFmtId="0" fontId="4" fillId="2" borderId="11" xfId="0" applyFont="1" applyFill="1" applyBorder="1" applyAlignment="1">
      <alignment horizontal="center" vertical="center" wrapText="1"/>
    </xf>
    <xf numFmtId="0" fontId="58" fillId="2" borderId="26" xfId="0" applyFont="1" applyFill="1" applyBorder="1" applyAlignment="1">
      <alignment horizontal="center" vertical="center" wrapText="1"/>
    </xf>
    <xf numFmtId="0" fontId="62" fillId="11" borderId="1" xfId="0" applyFont="1" applyFill="1" applyBorder="1" applyAlignment="1">
      <alignment horizontal="center" vertical="center" wrapText="1"/>
    </xf>
    <xf numFmtId="0" fontId="62" fillId="11" borderId="15" xfId="0" applyFont="1" applyFill="1" applyBorder="1" applyAlignment="1">
      <alignment horizontal="center" vertical="center" wrapText="1"/>
    </xf>
    <xf numFmtId="0" fontId="6" fillId="0" borderId="0" xfId="0" applyFont="1" applyAlignment="1">
      <alignment wrapText="1"/>
    </xf>
    <xf numFmtId="0" fontId="62" fillId="19" borderId="1" xfId="0" applyFont="1" applyFill="1" applyBorder="1" applyAlignment="1">
      <alignment horizontal="center" vertical="center" wrapText="1"/>
    </xf>
    <xf numFmtId="0" fontId="6" fillId="0" borderId="1" xfId="0" applyFont="1" applyBorder="1" applyAlignment="1">
      <alignment wrapText="1"/>
    </xf>
    <xf numFmtId="164" fontId="62" fillId="0" borderId="1" xfId="0" applyNumberFormat="1" applyFont="1" applyBorder="1" applyAlignment="1">
      <alignment horizontal="center" vertical="center" wrapText="1"/>
    </xf>
    <xf numFmtId="0" fontId="62" fillId="0" borderId="1" xfId="0" applyFont="1" applyBorder="1" applyAlignment="1">
      <alignment horizontal="center" vertical="center" wrapText="1"/>
    </xf>
    <xf numFmtId="164" fontId="6" fillId="0" borderId="15" xfId="0" applyNumberFormat="1" applyFont="1" applyBorder="1" applyAlignment="1">
      <alignment wrapText="1"/>
    </xf>
    <xf numFmtId="0" fontId="63" fillId="0" borderId="0" xfId="0" applyFont="1" applyAlignment="1">
      <alignment horizontal="center" vertical="center" wrapText="1"/>
    </xf>
    <xf numFmtId="0" fontId="62" fillId="0" borderId="0" xfId="0" applyFont="1" applyAlignment="1">
      <alignment horizontal="center" vertical="center" wrapText="1"/>
    </xf>
    <xf numFmtId="0" fontId="62" fillId="0" borderId="25" xfId="0" applyFont="1" applyBorder="1" applyAlignment="1">
      <alignment horizontal="center" vertical="center" wrapText="1"/>
    </xf>
    <xf numFmtId="164" fontId="62" fillId="0" borderId="25" xfId="0" applyNumberFormat="1" applyFont="1" applyBorder="1" applyAlignment="1">
      <alignment horizontal="center" vertical="center" wrapText="1"/>
    </xf>
    <xf numFmtId="164" fontId="62" fillId="11" borderId="1" xfId="0" applyNumberFormat="1" applyFont="1" applyFill="1" applyBorder="1" applyAlignment="1">
      <alignment horizontal="center" vertical="center" wrapText="1"/>
    </xf>
    <xf numFmtId="164" fontId="62" fillId="0" borderId="0" xfId="0" applyNumberFormat="1" applyFont="1" applyAlignment="1">
      <alignment horizontal="center" vertical="center" wrapText="1"/>
    </xf>
    <xf numFmtId="0" fontId="62" fillId="11" borderId="29" xfId="0" applyFont="1" applyFill="1" applyBorder="1" applyAlignment="1">
      <alignment horizontal="center" vertical="center" wrapText="1"/>
    </xf>
    <xf numFmtId="0" fontId="62" fillId="12" borderId="32" xfId="0" applyFont="1" applyFill="1" applyBorder="1" applyAlignment="1">
      <alignment horizontal="center" vertical="center" wrapText="1"/>
    </xf>
    <xf numFmtId="0" fontId="62" fillId="12"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2" fillId="18" borderId="1" xfId="0" applyFont="1" applyFill="1" applyBorder="1" applyAlignment="1">
      <alignment horizontal="center" vertical="center" wrapText="1"/>
    </xf>
    <xf numFmtId="0" fontId="6" fillId="18" borderId="32"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32" xfId="0" applyFont="1" applyBorder="1" applyAlignment="1">
      <alignment horizontal="center" vertical="center" wrapText="1"/>
    </xf>
    <xf numFmtId="0" fontId="62" fillId="10" borderId="1" xfId="0" applyFont="1" applyFill="1" applyBorder="1" applyAlignment="1">
      <alignment horizontal="center" vertical="center" wrapText="1"/>
    </xf>
    <xf numFmtId="2" fontId="6" fillId="10" borderId="1" xfId="0" applyNumberFormat="1" applyFont="1" applyFill="1" applyBorder="1" applyAlignment="1">
      <alignment horizontal="center" vertical="center"/>
    </xf>
    <xf numFmtId="164" fontId="62" fillId="2" borderId="1" xfId="0" applyNumberFormat="1" applyFont="1" applyFill="1" applyBorder="1" applyAlignment="1">
      <alignment vertical="center" wrapText="1"/>
    </xf>
    <xf numFmtId="164" fontId="62" fillId="2" borderId="29" xfId="0" applyNumberFormat="1" applyFont="1" applyFill="1" applyBorder="1" applyAlignment="1">
      <alignment vertical="center" wrapText="1"/>
    </xf>
    <xf numFmtId="44" fontId="6" fillId="18" borderId="1" xfId="101" applyFont="1" applyFill="1" applyBorder="1" applyAlignment="1">
      <alignment horizontal="center" vertical="center" wrapText="1"/>
    </xf>
    <xf numFmtId="0" fontId="6" fillId="0" borderId="0" xfId="0" applyFont="1" applyAlignment="1">
      <alignment horizontal="center" vertical="center" wrapText="1"/>
    </xf>
    <xf numFmtId="44" fontId="6" fillId="18" borderId="1" xfId="0" applyNumberFormat="1" applyFont="1" applyFill="1" applyBorder="1" applyAlignment="1">
      <alignment horizontal="center" vertical="center" wrapText="1"/>
    </xf>
    <xf numFmtId="7" fontId="65" fillId="17" borderId="58" xfId="0" applyNumberFormat="1" applyFont="1" applyFill="1" applyBorder="1" applyAlignment="1">
      <alignment horizontal="center" vertical="center" wrapText="1"/>
    </xf>
    <xf numFmtId="7" fontId="65" fillId="11" borderId="15" xfId="0" applyNumberFormat="1" applyFont="1" applyFill="1" applyBorder="1" applyAlignment="1">
      <alignment horizontal="center" vertical="center" wrapText="1"/>
    </xf>
    <xf numFmtId="7" fontId="65" fillId="11" borderId="36" xfId="0" applyNumberFormat="1" applyFont="1" applyFill="1" applyBorder="1" applyAlignment="1">
      <alignment horizontal="center" vertical="center" wrapText="1"/>
    </xf>
    <xf numFmtId="7" fontId="4" fillId="3" borderId="59" xfId="0" applyNumberFormat="1" applyFont="1" applyFill="1" applyBorder="1"/>
    <xf numFmtId="0" fontId="66" fillId="34" borderId="1" xfId="0" applyFont="1" applyFill="1" applyBorder="1" applyAlignment="1">
      <alignment horizontal="center" vertical="center"/>
    </xf>
    <xf numFmtId="0" fontId="13" fillId="35" borderId="1" xfId="0" applyFont="1" applyFill="1" applyBorder="1" applyAlignment="1">
      <alignment horizontal="center" vertical="center" wrapText="1"/>
    </xf>
    <xf numFmtId="0" fontId="13" fillId="35" borderId="11" xfId="0" applyFont="1" applyFill="1" applyBorder="1" applyAlignment="1">
      <alignment horizontal="center" vertical="center" wrapText="1"/>
    </xf>
    <xf numFmtId="0" fontId="13" fillId="35" borderId="14" xfId="0" applyFont="1" applyFill="1" applyBorder="1" applyAlignment="1">
      <alignment horizontal="center" vertical="center" wrapText="1"/>
    </xf>
    <xf numFmtId="0" fontId="62" fillId="2" borderId="32" xfId="0" applyFont="1" applyFill="1" applyBorder="1" applyAlignment="1">
      <alignment horizontal="right" vertical="center" wrapText="1"/>
    </xf>
    <xf numFmtId="0" fontId="62" fillId="2" borderId="1" xfId="0" applyFont="1" applyFill="1" applyBorder="1" applyAlignment="1">
      <alignment horizontal="right" vertical="center" wrapText="1"/>
    </xf>
    <xf numFmtId="164" fontId="62" fillId="2" borderId="2" xfId="0" applyNumberFormat="1" applyFont="1" applyFill="1" applyBorder="1" applyAlignment="1">
      <alignment horizontal="center" vertical="center" wrapText="1"/>
    </xf>
    <xf numFmtId="164" fontId="62" fillId="2" borderId="3" xfId="0" applyNumberFormat="1" applyFont="1" applyFill="1" applyBorder="1" applyAlignment="1">
      <alignment horizontal="center" vertical="center" wrapText="1"/>
    </xf>
    <xf numFmtId="0" fontId="25" fillId="2" borderId="63" xfId="0" applyFont="1" applyFill="1" applyBorder="1" applyAlignment="1">
      <alignment horizontal="center" vertical="center" wrapText="1"/>
    </xf>
    <xf numFmtId="44" fontId="6" fillId="0" borderId="1" xfId="101" applyFont="1" applyBorder="1" applyAlignment="1">
      <alignment wrapText="1"/>
    </xf>
    <xf numFmtId="0" fontId="67" fillId="36" borderId="1" xfId="0" applyFont="1" applyFill="1" applyBorder="1" applyAlignment="1">
      <alignment horizontal="center" vertical="center" wrapText="1"/>
    </xf>
    <xf numFmtId="44" fontId="6" fillId="0" borderId="1" xfId="0" applyNumberFormat="1" applyFont="1" applyBorder="1" applyAlignment="1">
      <alignment wrapText="1"/>
    </xf>
    <xf numFmtId="0" fontId="4" fillId="2" borderId="64" xfId="0" applyFont="1" applyFill="1" applyBorder="1" applyAlignment="1">
      <alignment horizontal="center" vertical="center" wrapText="1"/>
    </xf>
    <xf numFmtId="164" fontId="0" fillId="0" borderId="14" xfId="0" applyNumberFormat="1" applyBorder="1" applyAlignment="1">
      <alignment horizontal="center"/>
    </xf>
    <xf numFmtId="9" fontId="0" fillId="10" borderId="14" xfId="1" applyFont="1" applyFill="1" applyBorder="1" applyAlignment="1">
      <alignment horizontal="center"/>
    </xf>
    <xf numFmtId="9" fontId="0" fillId="10" borderId="5" xfId="1" applyFont="1" applyFill="1" applyBorder="1" applyAlignment="1">
      <alignment horizontal="center"/>
    </xf>
    <xf numFmtId="0" fontId="4" fillId="10" borderId="1" xfId="0" applyFont="1" applyFill="1" applyBorder="1" applyAlignment="1">
      <alignment vertical="center" wrapText="1"/>
    </xf>
    <xf numFmtId="0" fontId="0" fillId="18" borderId="1" xfId="0"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2" fontId="6" fillId="0" borderId="1" xfId="0" applyNumberFormat="1" applyFont="1" applyBorder="1" applyAlignment="1" applyProtection="1">
      <alignment horizontal="center" vertical="center" wrapText="1"/>
      <protection locked="0"/>
    </xf>
    <xf numFmtId="2" fontId="0" fillId="10" borderId="1" xfId="0" applyNumberFormat="1" applyFill="1" applyBorder="1" applyAlignment="1">
      <alignment vertical="center"/>
    </xf>
    <xf numFmtId="0" fontId="13" fillId="33" borderId="1" xfId="0" applyFont="1" applyFill="1" applyBorder="1" applyAlignment="1">
      <alignment horizontal="center" vertical="center" wrapText="1"/>
    </xf>
    <xf numFmtId="0" fontId="6" fillId="0" borderId="11" xfId="0" applyFont="1" applyBorder="1" applyAlignment="1">
      <alignment wrapText="1"/>
    </xf>
    <xf numFmtId="164" fontId="62" fillId="0" borderId="11" xfId="0" applyNumberFormat="1" applyFont="1" applyBorder="1" applyAlignment="1">
      <alignment horizontal="center" vertical="center" wrapText="1"/>
    </xf>
    <xf numFmtId="0" fontId="62" fillId="0" borderId="11" xfId="0" applyFont="1" applyBorder="1" applyAlignment="1">
      <alignment horizontal="center" vertical="center" wrapText="1"/>
    </xf>
    <xf numFmtId="164" fontId="6" fillId="0" borderId="18" xfId="0" applyNumberFormat="1" applyFont="1" applyBorder="1" applyAlignment="1">
      <alignment wrapText="1"/>
    </xf>
    <xf numFmtId="164" fontId="6" fillId="0" borderId="1" xfId="0" applyNumberFormat="1" applyFont="1" applyBorder="1" applyAlignment="1">
      <alignment wrapText="1"/>
    </xf>
    <xf numFmtId="9" fontId="23" fillId="18" borderId="1" xfId="1" applyFont="1" applyFill="1" applyBorder="1" applyAlignment="1" applyProtection="1">
      <alignment horizontal="center" vertical="center" wrapText="1"/>
      <protection locked="0"/>
    </xf>
    <xf numFmtId="164" fontId="11" fillId="4"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9" fontId="11" fillId="0" borderId="1" xfId="1" applyFont="1" applyFill="1" applyBorder="1" applyAlignment="1" applyProtection="1">
      <alignment horizontal="center" vertical="center" wrapText="1"/>
      <protection locked="0"/>
    </xf>
    <xf numFmtId="0" fontId="20" fillId="11" borderId="5" xfId="0" applyFont="1" applyFill="1" applyBorder="1" applyAlignment="1">
      <alignment horizontal="center" vertical="center" wrapText="1"/>
    </xf>
    <xf numFmtId="0" fontId="4" fillId="33" borderId="14" xfId="0" applyFont="1" applyFill="1" applyBorder="1"/>
    <xf numFmtId="0" fontId="20" fillId="11" borderId="15"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6" fillId="18" borderId="16" xfId="0" applyFont="1" applyFill="1" applyBorder="1" applyAlignment="1">
      <alignment horizontal="center" vertical="center" wrapText="1"/>
    </xf>
    <xf numFmtId="0" fontId="6" fillId="18" borderId="15" xfId="0" applyFont="1" applyFill="1" applyBorder="1" applyAlignment="1">
      <alignment horizontal="center" vertical="center" wrapText="1"/>
    </xf>
    <xf numFmtId="0" fontId="0" fillId="10" borderId="16" xfId="0" applyFill="1" applyBorder="1" applyAlignment="1">
      <alignment horizontal="center" vertical="center" wrapText="1"/>
    </xf>
    <xf numFmtId="0" fontId="0" fillId="10" borderId="34" xfId="0" applyFill="1" applyBorder="1" applyAlignment="1">
      <alignment horizontal="center" vertical="center" wrapText="1"/>
    </xf>
    <xf numFmtId="0" fontId="20" fillId="12" borderId="16"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1" fillId="12" borderId="37" xfId="0" applyFont="1" applyFill="1" applyBorder="1" applyAlignment="1">
      <alignment horizontal="center" vertical="center" wrapText="1"/>
    </xf>
    <xf numFmtId="0" fontId="21" fillId="12" borderId="38" xfId="0" applyFont="1" applyFill="1" applyBorder="1" applyAlignment="1">
      <alignment horizontal="center" vertical="center" wrapText="1"/>
    </xf>
    <xf numFmtId="7" fontId="0" fillId="4" borderId="1" xfId="0" applyNumberFormat="1" applyFill="1" applyBorder="1" applyAlignment="1">
      <alignment horizontal="center" vertical="center"/>
    </xf>
    <xf numFmtId="164" fontId="0" fillId="4" borderId="14" xfId="0" applyNumberFormat="1" applyFill="1" applyBorder="1" applyAlignment="1">
      <alignment horizontal="center"/>
    </xf>
    <xf numFmtId="9" fontId="0" fillId="4" borderId="14" xfId="1" applyFont="1" applyFill="1" applyBorder="1" applyAlignment="1">
      <alignment horizontal="center"/>
    </xf>
    <xf numFmtId="7" fontId="0" fillId="4" borderId="14" xfId="0" applyNumberFormat="1" applyFill="1" applyBorder="1" applyAlignment="1">
      <alignment horizontal="center"/>
    </xf>
    <xf numFmtId="9" fontId="0" fillId="4" borderId="5" xfId="1" applyFont="1" applyFill="1" applyBorder="1" applyAlignment="1">
      <alignment horizontal="center"/>
    </xf>
    <xf numFmtId="7" fontId="0" fillId="4" borderId="5" xfId="0" applyNumberFormat="1" applyFill="1" applyBorder="1" applyAlignment="1">
      <alignment horizontal="center"/>
    </xf>
    <xf numFmtId="0" fontId="0" fillId="3" borderId="41" xfId="0" applyFill="1" applyBorder="1"/>
    <xf numFmtId="0" fontId="0" fillId="3" borderId="42" xfId="0" applyFill="1" applyBorder="1"/>
    <xf numFmtId="9" fontId="0" fillId="10" borderId="38" xfId="1" applyFont="1" applyFill="1" applyBorder="1" applyAlignment="1">
      <alignment horizontal="center" vertical="center"/>
    </xf>
    <xf numFmtId="0" fontId="0" fillId="0" borderId="2" xfId="0" applyBorder="1" applyAlignment="1">
      <alignment horizontal="center" vertical="center" wrapText="1"/>
    </xf>
    <xf numFmtId="9" fontId="0" fillId="0" borderId="1" xfId="1" applyFont="1" applyBorder="1" applyAlignment="1">
      <alignment horizontal="center" vertical="center" wrapText="1"/>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35" xfId="0" applyFont="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xf>
    <xf numFmtId="0" fontId="6" fillId="0" borderId="34" xfId="0" applyFont="1" applyBorder="1" applyAlignment="1">
      <alignment horizontal="center" vertical="center"/>
    </xf>
    <xf numFmtId="9" fontId="0" fillId="4" borderId="68" xfId="1" applyFont="1" applyFill="1" applyBorder="1" applyAlignment="1">
      <alignment horizontal="center" vertical="center"/>
    </xf>
    <xf numFmtId="9" fontId="0" fillId="4" borderId="70" xfId="1" applyFont="1" applyFill="1" applyBorder="1" applyAlignment="1">
      <alignment horizontal="center" vertical="center"/>
    </xf>
    <xf numFmtId="0" fontId="4" fillId="3" borderId="71" xfId="0" applyFont="1" applyFill="1" applyBorder="1" applyAlignment="1">
      <alignment vertical="center"/>
    </xf>
    <xf numFmtId="7" fontId="4" fillId="3" borderId="72" xfId="0" applyNumberFormat="1" applyFont="1" applyFill="1" applyBorder="1" applyAlignment="1">
      <alignment horizontal="right" vertical="center"/>
    </xf>
    <xf numFmtId="9" fontId="4" fillId="3" borderId="73" xfId="1" applyFont="1" applyFill="1" applyBorder="1" applyAlignment="1">
      <alignment vertical="center"/>
    </xf>
    <xf numFmtId="44" fontId="6" fillId="18" borderId="2" xfId="101" applyFont="1" applyFill="1" applyBorder="1" applyAlignment="1">
      <alignment horizontal="center" vertical="center" wrapText="1"/>
    </xf>
    <xf numFmtId="0" fontId="4" fillId="0" borderId="74" xfId="0" applyFont="1" applyFill="1" applyBorder="1"/>
    <xf numFmtId="0" fontId="71" fillId="33" borderId="14" xfId="0" applyFont="1" applyFill="1" applyBorder="1"/>
    <xf numFmtId="0" fontId="0" fillId="0" borderId="0" xfId="0" applyAlignment="1">
      <alignment horizontal="left" vertical="center"/>
    </xf>
    <xf numFmtId="0" fontId="2" fillId="0" borderId="0" xfId="0" applyFont="1" applyAlignment="1">
      <alignment horizontal="left" vertical="center"/>
    </xf>
    <xf numFmtId="0" fontId="27" fillId="0" borderId="4" xfId="0" applyFont="1" applyBorder="1" applyAlignment="1">
      <alignment horizontal="left" vertical="center"/>
    </xf>
    <xf numFmtId="0" fontId="0" fillId="0" borderId="4" xfId="0" applyBorder="1" applyAlignment="1">
      <alignment horizontal="left" vertical="center"/>
    </xf>
    <xf numFmtId="44" fontId="6" fillId="4" borderId="2" xfId="101" applyFont="1" applyFill="1" applyBorder="1" applyAlignment="1">
      <alignment horizontal="center" vertical="center" wrapText="1"/>
    </xf>
    <xf numFmtId="164" fontId="0" fillId="10" borderId="1" xfId="0" applyNumberFormat="1" applyFill="1" applyBorder="1" applyAlignment="1">
      <alignment horizontal="center" vertical="center"/>
    </xf>
    <xf numFmtId="44" fontId="71" fillId="4" borderId="14" xfId="101" applyNumberFormat="1" applyFont="1" applyFill="1" applyBorder="1"/>
    <xf numFmtId="44" fontId="6" fillId="0" borderId="1" xfId="0" applyNumberFormat="1" applyFont="1" applyBorder="1" applyAlignment="1">
      <alignment horizontal="center" vertical="center"/>
    </xf>
    <xf numFmtId="44" fontId="6" fillId="0" borderId="35" xfId="0" applyNumberFormat="1" applyFont="1" applyBorder="1" applyAlignment="1">
      <alignment horizontal="center" vertical="center"/>
    </xf>
    <xf numFmtId="44" fontId="4" fillId="4" borderId="14" xfId="0" applyNumberFormat="1" applyFont="1" applyFill="1" applyBorder="1"/>
    <xf numFmtId="44" fontId="6" fillId="0" borderId="1" xfId="0" applyNumberFormat="1" applyFont="1" applyFill="1" applyBorder="1" applyAlignment="1">
      <alignment horizontal="center" vertical="center" wrapText="1"/>
    </xf>
    <xf numFmtId="44" fontId="6" fillId="18" borderId="15" xfId="0" applyNumberFormat="1" applyFont="1" applyFill="1" applyBorder="1" applyAlignment="1">
      <alignment horizontal="center" vertical="center" wrapText="1"/>
    </xf>
    <xf numFmtId="44" fontId="6" fillId="0" borderId="15" xfId="0" applyNumberFormat="1" applyFont="1" applyBorder="1" applyAlignment="1">
      <alignment horizontal="center" vertical="center"/>
    </xf>
    <xf numFmtId="2" fontId="22" fillId="18"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2" fillId="19" borderId="0" xfId="0" applyFont="1" applyFill="1" applyAlignment="1">
      <alignment horizontal="left" vertical="center"/>
    </xf>
    <xf numFmtId="0" fontId="20" fillId="11" borderId="14"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18"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18" borderId="1" xfId="0" applyFill="1" applyBorder="1" applyAlignment="1">
      <alignment horizontal="left" vertical="center" wrapText="1"/>
    </xf>
    <xf numFmtId="2" fontId="6" fillId="18" borderId="1" xfId="0" applyNumberFormat="1" applyFont="1" applyFill="1" applyBorder="1" applyAlignment="1" applyProtection="1">
      <alignment horizontal="center" vertical="center" wrapText="1"/>
      <protection locked="0"/>
    </xf>
    <xf numFmtId="0" fontId="4" fillId="18" borderId="1" xfId="0" applyFont="1" applyFill="1" applyBorder="1" applyAlignment="1">
      <alignment vertical="center" wrapText="1"/>
    </xf>
    <xf numFmtId="2" fontId="0" fillId="18" borderId="1" xfId="0" applyNumberFormat="1" applyFill="1" applyBorder="1" applyAlignment="1">
      <alignment vertical="center"/>
    </xf>
    <xf numFmtId="44" fontId="0" fillId="18" borderId="1" xfId="0" applyNumberFormat="1" applyFill="1" applyBorder="1" applyAlignment="1">
      <alignment vertical="center" wrapText="1"/>
    </xf>
    <xf numFmtId="44" fontId="0" fillId="4" borderId="1" xfId="0" applyNumberFormat="1" applyFill="1" applyBorder="1" applyAlignment="1">
      <alignment vertical="center" wrapText="1"/>
    </xf>
    <xf numFmtId="44" fontId="0" fillId="4" borderId="65" xfId="0" applyNumberFormat="1" applyFill="1" applyBorder="1" applyAlignment="1">
      <alignment horizontal="center" vertical="center"/>
    </xf>
    <xf numFmtId="44" fontId="0" fillId="4" borderId="67" xfId="0" applyNumberFormat="1" applyFill="1" applyBorder="1" applyAlignment="1">
      <alignment horizontal="center" vertical="center"/>
    </xf>
    <xf numFmtId="7" fontId="0" fillId="4" borderId="76" xfId="0" applyNumberFormat="1" applyFill="1" applyBorder="1" applyAlignment="1">
      <alignment horizontal="center" vertical="center"/>
    </xf>
    <xf numFmtId="164" fontId="0" fillId="4" borderId="76" xfId="0" applyNumberFormat="1" applyFill="1" applyBorder="1" applyAlignment="1">
      <alignment horizontal="center"/>
    </xf>
    <xf numFmtId="7" fontId="0" fillId="4" borderId="76" xfId="0" applyNumberFormat="1" applyFill="1" applyBorder="1" applyAlignment="1">
      <alignment horizontal="center"/>
    </xf>
    <xf numFmtId="9" fontId="0" fillId="4" borderId="76" xfId="1" applyFont="1" applyFill="1" applyBorder="1" applyAlignment="1">
      <alignment horizontal="center"/>
    </xf>
    <xf numFmtId="7" fontId="0" fillId="4" borderId="77" xfId="0" applyNumberFormat="1" applyFill="1" applyBorder="1" applyAlignment="1">
      <alignment horizontal="center"/>
    </xf>
    <xf numFmtId="9" fontId="0" fillId="4" borderId="77" xfId="1" applyFont="1" applyFill="1" applyBorder="1" applyAlignment="1">
      <alignment horizontal="center"/>
    </xf>
    <xf numFmtId="0" fontId="0" fillId="2" borderId="9" xfId="0" applyFill="1" applyBorder="1"/>
    <xf numFmtId="0" fontId="0" fillId="2" borderId="3" xfId="0" applyFill="1" applyBorder="1"/>
    <xf numFmtId="164" fontId="0" fillId="2" borderId="9" xfId="0" applyNumberFormat="1" applyFill="1" applyBorder="1"/>
    <xf numFmtId="2" fontId="0" fillId="2" borderId="9" xfId="0" applyNumberFormat="1" applyFill="1" applyBorder="1"/>
    <xf numFmtId="0" fontId="22"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49" fontId="4" fillId="0" borderId="29" xfId="0" applyNumberFormat="1" applyFon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5"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protection locked="0"/>
    </xf>
    <xf numFmtId="164" fontId="26" fillId="0" borderId="38" xfId="0" applyNumberFormat="1" applyFont="1" applyBorder="1" applyAlignment="1" applyProtection="1">
      <alignment vertical="center" wrapText="1"/>
      <protection locked="0"/>
    </xf>
    <xf numFmtId="164" fontId="26" fillId="0" borderId="18" xfId="0" applyNumberFormat="1" applyFont="1" applyBorder="1" applyAlignment="1" applyProtection="1">
      <alignment vertical="center" wrapText="1"/>
      <protection locked="0"/>
    </xf>
    <xf numFmtId="7" fontId="25" fillId="0" borderId="20" xfId="0" applyNumberFormat="1" applyFont="1" applyBorder="1" applyAlignment="1" applyProtection="1">
      <alignment horizontal="right" vertical="center"/>
      <protection locked="0"/>
    </xf>
    <xf numFmtId="164" fontId="26" fillId="0" borderId="40" xfId="0" applyNumberFormat="1" applyFont="1" applyBorder="1" applyAlignment="1" applyProtection="1">
      <alignment vertical="center" wrapText="1"/>
      <protection locked="0"/>
    </xf>
    <xf numFmtId="7" fontId="34" fillId="0" borderId="20" xfId="0" applyNumberFormat="1"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6" fillId="0" borderId="69" xfId="0" applyFont="1" applyBorder="1" applyAlignment="1" applyProtection="1">
      <alignment horizontal="center" vertical="center" wrapText="1"/>
      <protection locked="0"/>
    </xf>
    <xf numFmtId="10" fontId="0" fillId="0" borderId="75" xfId="1" applyNumberFormat="1" applyFont="1" applyFill="1" applyBorder="1" applyAlignment="1" applyProtection="1">
      <alignment horizontal="center" vertical="center"/>
      <protection locked="0"/>
    </xf>
    <xf numFmtId="10" fontId="0" fillId="0" borderId="3" xfId="1" applyNumberFormat="1" applyFont="1" applyFill="1" applyBorder="1" applyAlignment="1" applyProtection="1">
      <alignment horizontal="center" vertical="center"/>
      <protection locked="0"/>
    </xf>
    <xf numFmtId="9" fontId="0" fillId="0" borderId="76" xfId="1" applyFont="1" applyFill="1" applyBorder="1" applyAlignment="1" applyProtection="1">
      <alignment horizontal="center" vertical="center"/>
      <protection locked="0"/>
    </xf>
    <xf numFmtId="9" fontId="0" fillId="0" borderId="1" xfId="1" applyFont="1" applyFill="1" applyBorder="1" applyAlignment="1" applyProtection="1">
      <alignment horizontal="center" vertical="center"/>
      <protection locked="0"/>
    </xf>
    <xf numFmtId="0" fontId="0" fillId="0" borderId="1" xfId="0" applyBorder="1" applyProtection="1">
      <protection locked="0"/>
    </xf>
    <xf numFmtId="164" fontId="62" fillId="0" borderId="1" xfId="0" applyNumberFormat="1" applyFont="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6" fillId="0" borderId="1" xfId="0" applyFont="1" applyBorder="1" applyAlignment="1" applyProtection="1">
      <alignment wrapText="1"/>
      <protection locked="0"/>
    </xf>
    <xf numFmtId="0" fontId="6" fillId="0" borderId="29"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xf>
    <xf numFmtId="44" fontId="6" fillId="18" borderId="1" xfId="101" applyFont="1" applyFill="1" applyBorder="1" applyAlignment="1" applyProtection="1">
      <alignment horizontal="center" vertical="center" wrapText="1"/>
    </xf>
    <xf numFmtId="44" fontId="6" fillId="4" borderId="1" xfId="101" applyFont="1" applyFill="1" applyBorder="1" applyAlignment="1" applyProtection="1">
      <alignment horizontal="center" vertical="center" wrapText="1"/>
    </xf>
    <xf numFmtId="0" fontId="62" fillId="11" borderId="3" xfId="0" applyFont="1" applyFill="1" applyBorder="1" applyAlignment="1">
      <alignment horizontal="center" vertical="center" wrapText="1"/>
    </xf>
    <xf numFmtId="0" fontId="62" fillId="11" borderId="1" xfId="0" applyFont="1" applyFill="1" applyBorder="1" applyAlignment="1">
      <alignment horizontal="center" vertical="center" wrapText="1"/>
    </xf>
    <xf numFmtId="0" fontId="2" fillId="19" borderId="0" xfId="0" applyFont="1" applyFill="1" applyAlignment="1">
      <alignment horizontal="left" vertical="center" wrapText="1"/>
    </xf>
    <xf numFmtId="0" fontId="25" fillId="0" borderId="0" xfId="0" applyFont="1" applyAlignment="1">
      <alignment horizontal="left" vertical="center"/>
    </xf>
    <xf numFmtId="0" fontId="1" fillId="19" borderId="0" xfId="0" applyFont="1" applyFill="1" applyAlignment="1">
      <alignment horizontal="left" vertical="center" wrapText="1"/>
    </xf>
    <xf numFmtId="0" fontId="0" fillId="0" borderId="0" xfId="0" applyAlignment="1">
      <alignment horizontal="center" vertical="center"/>
    </xf>
    <xf numFmtId="0" fontId="30" fillId="0" borderId="0" xfId="0" applyFont="1" applyAlignment="1">
      <alignment horizontal="left" vertical="center"/>
    </xf>
    <xf numFmtId="0" fontId="2" fillId="19" borderId="0" xfId="0" applyFont="1" applyFill="1" applyAlignment="1">
      <alignment horizontal="left" vertical="center"/>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0" borderId="22" xfId="0" applyFont="1" applyBorder="1" applyAlignment="1">
      <alignment horizontal="center" vertical="center"/>
    </xf>
    <xf numFmtId="0" fontId="28" fillId="8" borderId="8" xfId="0" applyFont="1" applyFill="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28" fillId="8" borderId="22" xfId="0" applyFont="1" applyFill="1" applyBorder="1" applyAlignment="1" applyProtection="1">
      <alignment horizontal="center" vertical="center"/>
      <protection locked="0"/>
    </xf>
    <xf numFmtId="0" fontId="32" fillId="0" borderId="8" xfId="0" applyFont="1" applyBorder="1" applyAlignment="1">
      <alignment horizontal="center" vertical="center"/>
    </xf>
    <xf numFmtId="0" fontId="32" fillId="0" borderId="0" xfId="0" applyFont="1" applyAlignment="1">
      <alignment horizontal="center" vertical="center"/>
    </xf>
    <xf numFmtId="0" fontId="32" fillId="0" borderId="22" xfId="0" applyFont="1" applyBorder="1" applyAlignment="1">
      <alignment horizontal="center" vertical="center"/>
    </xf>
    <xf numFmtId="0" fontId="30" fillId="0" borderId="0" xfId="0" applyFont="1" applyAlignment="1">
      <alignment horizontal="center" vertical="center" wrapText="1"/>
    </xf>
    <xf numFmtId="0" fontId="34" fillId="19" borderId="0" xfId="0" applyFont="1" applyFill="1" applyAlignment="1">
      <alignment horizontal="left" vertical="center" wrapText="1"/>
    </xf>
    <xf numFmtId="0" fontId="37" fillId="0" borderId="0" xfId="0" applyFont="1" applyAlignment="1">
      <alignment horizontal="center" vertical="center"/>
    </xf>
    <xf numFmtId="0" fontId="34" fillId="0" borderId="0" xfId="0" applyFont="1" applyAlignment="1">
      <alignment horizontal="center" vertical="center"/>
    </xf>
    <xf numFmtId="0" fontId="20" fillId="18" borderId="43" xfId="0" applyFont="1" applyFill="1" applyBorder="1" applyAlignment="1">
      <alignment horizontal="center" vertical="center" wrapText="1"/>
    </xf>
    <xf numFmtId="0" fontId="20" fillId="18" borderId="53" xfId="0" applyFont="1" applyFill="1" applyBorder="1" applyAlignment="1">
      <alignment horizontal="center" vertical="center" wrapText="1"/>
    </xf>
    <xf numFmtId="0" fontId="35" fillId="19" borderId="47" xfId="0" applyFont="1" applyFill="1" applyBorder="1" applyAlignment="1">
      <alignment horizontal="center" vertical="center" wrapText="1"/>
    </xf>
    <xf numFmtId="0" fontId="35" fillId="19" borderId="0" xfId="0" applyFont="1" applyFill="1" applyAlignment="1">
      <alignment horizontal="center" vertical="center" wrapText="1"/>
    </xf>
    <xf numFmtId="0" fontId="35" fillId="19" borderId="53" xfId="0"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8" fillId="19" borderId="29" xfId="0" applyFont="1" applyFill="1" applyBorder="1" applyAlignment="1">
      <alignment horizontal="center" vertical="center" wrapText="1"/>
    </xf>
    <xf numFmtId="0" fontId="4" fillId="2" borderId="2"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20" fillId="11" borderId="11" xfId="0" applyFont="1" applyFill="1" applyBorder="1" applyAlignment="1">
      <alignment horizontal="center" vertical="center" wrapText="1"/>
    </xf>
    <xf numFmtId="0" fontId="20" fillId="11" borderId="14" xfId="0" applyFont="1" applyFill="1" applyBorder="1" applyAlignment="1">
      <alignment horizontal="center" vertical="center" wrapText="1"/>
    </xf>
    <xf numFmtId="0" fontId="18" fillId="33" borderId="31" xfId="0" applyFont="1" applyFill="1" applyBorder="1" applyAlignment="1">
      <alignment horizontal="center" vertical="center" wrapText="1"/>
    </xf>
    <xf numFmtId="0" fontId="18" fillId="33" borderId="9" xfId="0" applyFont="1" applyFill="1" applyBorder="1" applyAlignment="1">
      <alignment horizontal="center" vertical="center" wrapText="1"/>
    </xf>
    <xf numFmtId="0" fontId="18" fillId="33" borderId="3" xfId="0" applyFont="1" applyFill="1" applyBorder="1" applyAlignment="1">
      <alignment horizontal="center" vertical="center" wrapText="1"/>
    </xf>
    <xf numFmtId="44" fontId="4" fillId="2" borderId="2" xfId="0" applyNumberFormat="1" applyFont="1" applyFill="1" applyBorder="1" applyAlignment="1">
      <alignment horizontal="center" vertical="center" wrapText="1"/>
    </xf>
    <xf numFmtId="44" fontId="4" fillId="2" borderId="3" xfId="0" applyNumberFormat="1"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9"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8" fillId="33" borderId="2" xfId="0" applyFont="1" applyFill="1" applyBorder="1" applyAlignment="1">
      <alignment horizontal="center" vertical="center" wrapText="1"/>
    </xf>
    <xf numFmtId="0" fontId="18" fillId="19" borderId="5" xfId="0" applyFont="1" applyFill="1" applyBorder="1" applyAlignment="1">
      <alignment horizontal="center" vertical="center" wrapText="1"/>
    </xf>
    <xf numFmtId="0" fontId="18" fillId="19" borderId="25" xfId="0" applyFont="1" applyFill="1" applyBorder="1" applyAlignment="1">
      <alignment horizontal="center" vertical="center" wrapText="1"/>
    </xf>
    <xf numFmtId="0" fontId="18" fillId="19" borderId="28" xfId="0" applyFont="1" applyFill="1" applyBorder="1" applyAlignment="1">
      <alignment horizontal="center" vertical="center" wrapText="1"/>
    </xf>
    <xf numFmtId="0" fontId="18" fillId="33" borderId="1" xfId="0" applyFont="1" applyFill="1" applyBorder="1" applyAlignment="1">
      <alignment horizontal="center" vertical="center" wrapText="1"/>
    </xf>
    <xf numFmtId="0" fontId="0" fillId="2" borderId="2" xfId="0" applyFill="1" applyBorder="1" applyAlignment="1">
      <alignment horizontal="center"/>
    </xf>
    <xf numFmtId="0" fontId="0" fillId="2" borderId="9" xfId="0" applyFill="1" applyBorder="1" applyAlignment="1">
      <alignment horizontal="center"/>
    </xf>
    <xf numFmtId="0" fontId="18" fillId="19" borderId="6" xfId="0" applyFont="1" applyFill="1" applyBorder="1" applyAlignment="1">
      <alignment horizontal="center" vertical="center" wrapText="1"/>
    </xf>
    <xf numFmtId="0" fontId="18" fillId="19" borderId="7" xfId="0" applyFont="1" applyFill="1" applyBorder="1" applyAlignment="1">
      <alignment horizontal="center" vertical="center" wrapText="1"/>
    </xf>
    <xf numFmtId="0" fontId="18" fillId="19" borderId="21" xfId="0" applyFont="1" applyFill="1" applyBorder="1" applyAlignment="1">
      <alignment horizontal="center" vertical="center" wrapText="1"/>
    </xf>
    <xf numFmtId="0" fontId="20" fillId="11" borderId="17" xfId="0" applyFont="1" applyFill="1" applyBorder="1" applyAlignment="1">
      <alignment horizontal="center" vertical="center" wrapText="1"/>
    </xf>
    <xf numFmtId="0" fontId="20" fillId="11" borderId="37" xfId="0" applyFont="1" applyFill="1" applyBorder="1" applyAlignment="1">
      <alignment horizontal="center" vertical="center" wrapText="1"/>
    </xf>
    <xf numFmtId="0" fontId="18" fillId="33" borderId="44" xfId="0" applyFont="1" applyFill="1" applyBorder="1" applyAlignment="1">
      <alignment horizontal="center" vertical="center" wrapText="1"/>
    </xf>
    <xf numFmtId="0" fontId="18" fillId="33" borderId="45" xfId="0" applyFont="1" applyFill="1" applyBorder="1" applyAlignment="1">
      <alignment horizontal="center" vertical="center" wrapText="1"/>
    </xf>
    <xf numFmtId="0" fontId="18" fillId="33" borderId="46" xfId="0" applyFont="1" applyFill="1" applyBorder="1" applyAlignment="1">
      <alignment horizontal="center" vertical="center" wrapText="1"/>
    </xf>
    <xf numFmtId="0" fontId="13" fillId="35" borderId="11" xfId="0" applyFont="1" applyFill="1" applyBorder="1" applyAlignment="1">
      <alignment horizontal="center" vertical="center" wrapText="1"/>
    </xf>
    <xf numFmtId="0" fontId="13" fillId="35" borderId="14"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26" xfId="0" applyFont="1" applyFill="1" applyBorder="1" applyAlignment="1">
      <alignment horizontal="center" vertical="center" wrapText="1"/>
    </xf>
    <xf numFmtId="0" fontId="18" fillId="8" borderId="27" xfId="0" applyFont="1" applyFill="1" applyBorder="1" applyAlignment="1">
      <alignment horizontal="center" vertical="center"/>
    </xf>
    <xf numFmtId="0" fontId="18" fillId="8" borderId="19" xfId="0" applyFont="1" applyFill="1" applyBorder="1" applyAlignment="1">
      <alignment horizontal="center" vertical="center"/>
    </xf>
    <xf numFmtId="0" fontId="25" fillId="2" borderId="61" xfId="0" applyFont="1" applyFill="1" applyBorder="1" applyAlignment="1">
      <alignment horizontal="center" vertical="center"/>
    </xf>
    <xf numFmtId="0" fontId="25" fillId="2" borderId="62" xfId="0" applyFont="1" applyFill="1" applyBorder="1" applyAlignment="1">
      <alignment horizontal="center" vertical="center"/>
    </xf>
    <xf numFmtId="0" fontId="25" fillId="10" borderId="37"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17"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2" borderId="27" xfId="0" applyFont="1" applyFill="1" applyBorder="1" applyAlignment="1">
      <alignment horizontal="center" vertical="center"/>
    </xf>
    <xf numFmtId="0" fontId="25" fillId="2" borderId="19" xfId="0" applyFont="1" applyFill="1" applyBorder="1" applyAlignment="1">
      <alignment horizontal="center" vertical="center"/>
    </xf>
    <xf numFmtId="0" fontId="65" fillId="11" borderId="34" xfId="0" applyFont="1" applyFill="1" applyBorder="1" applyAlignment="1">
      <alignment horizontal="center" vertical="center"/>
    </xf>
    <xf numFmtId="0" fontId="65" fillId="11" borderId="35" xfId="0" applyFont="1" applyFill="1" applyBorder="1" applyAlignment="1">
      <alignment horizontal="center" vertical="center"/>
    </xf>
    <xf numFmtId="0" fontId="18" fillId="8" borderId="57" xfId="0" applyFont="1" applyFill="1" applyBorder="1" applyAlignment="1">
      <alignment horizontal="center" vertical="center" wrapText="1"/>
    </xf>
    <xf numFmtId="0" fontId="18" fillId="8" borderId="54" xfId="0" applyFont="1" applyFill="1" applyBorder="1" applyAlignment="1">
      <alignment horizontal="center" vertical="center" wrapText="1"/>
    </xf>
    <xf numFmtId="0" fontId="65" fillId="11" borderId="16" xfId="0" applyFont="1" applyFill="1" applyBorder="1" applyAlignment="1">
      <alignment horizontal="center" vertical="center"/>
    </xf>
    <xf numFmtId="0" fontId="65" fillId="11" borderId="1" xfId="0" applyFont="1" applyFill="1" applyBorder="1" applyAlignment="1">
      <alignment horizontal="center" vertical="center"/>
    </xf>
    <xf numFmtId="0" fontId="18" fillId="19" borderId="59" xfId="0" applyFont="1" applyFill="1" applyBorder="1" applyAlignment="1">
      <alignment horizontal="center" vertical="center" wrapText="1"/>
    </xf>
    <xf numFmtId="0" fontId="18" fillId="19" borderId="42" xfId="0" applyFont="1" applyFill="1" applyBorder="1" applyAlignment="1">
      <alignment horizontal="center" vertical="center" wrapText="1"/>
    </xf>
    <xf numFmtId="0" fontId="36" fillId="0" borderId="11"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4" xfId="0" applyFont="1" applyBorder="1" applyAlignment="1">
      <alignment horizontal="center" vertical="center" wrapText="1"/>
    </xf>
    <xf numFmtId="7" fontId="4" fillId="3" borderId="2" xfId="0" applyNumberFormat="1" applyFont="1" applyFill="1" applyBorder="1" applyAlignment="1">
      <alignment horizontal="center" vertical="center"/>
    </xf>
    <xf numFmtId="7" fontId="4" fillId="3" borderId="9" xfId="0" applyNumberFormat="1" applyFont="1" applyFill="1" applyBorder="1" applyAlignment="1">
      <alignment horizontal="center" vertical="center"/>
    </xf>
    <xf numFmtId="0" fontId="18" fillId="19" borderId="4" xfId="0" applyFont="1" applyFill="1" applyBorder="1" applyAlignment="1">
      <alignment horizontal="center" vertical="center" wrapText="1"/>
    </xf>
    <xf numFmtId="0" fontId="18" fillId="19" borderId="60" xfId="0" applyFont="1" applyFill="1" applyBorder="1" applyAlignment="1">
      <alignment horizontal="center" vertical="center" wrapText="1"/>
    </xf>
    <xf numFmtId="0" fontId="18" fillId="19" borderId="47" xfId="0" applyFont="1" applyFill="1" applyBorder="1" applyAlignment="1">
      <alignment horizontal="center" vertical="center"/>
    </xf>
    <xf numFmtId="0" fontId="18" fillId="19" borderId="0" xfId="0" applyFont="1" applyFill="1" applyAlignment="1">
      <alignment horizontal="center" vertical="center"/>
    </xf>
    <xf numFmtId="0" fontId="18" fillId="33" borderId="0" xfId="0" applyFont="1" applyFill="1" applyAlignment="1">
      <alignment horizontal="center" vertical="center"/>
    </xf>
    <xf numFmtId="0" fontId="36" fillId="33" borderId="0" xfId="0" applyFont="1" applyFill="1" applyAlignment="1">
      <alignment horizontal="center" vertical="center"/>
    </xf>
    <xf numFmtId="0" fontId="36" fillId="33" borderId="22" xfId="0" applyFont="1" applyFill="1" applyBorder="1" applyAlignment="1">
      <alignment horizontal="center" vertical="center"/>
    </xf>
    <xf numFmtId="0" fontId="36" fillId="0" borderId="2" xfId="0" applyFont="1" applyBorder="1" applyAlignment="1">
      <alignment horizontal="center"/>
    </xf>
    <xf numFmtId="0" fontId="36" fillId="0" borderId="9" xfId="0" applyFont="1" applyBorder="1" applyAlignment="1">
      <alignment horizontal="center"/>
    </xf>
    <xf numFmtId="0" fontId="36" fillId="0" borderId="3" xfId="0" applyFont="1" applyBorder="1" applyAlignment="1">
      <alignment horizontal="center"/>
    </xf>
    <xf numFmtId="0" fontId="18" fillId="33" borderId="23" xfId="0" applyFont="1" applyFill="1" applyBorder="1" applyAlignment="1">
      <alignment horizontal="center" vertical="center" wrapText="1"/>
    </xf>
    <xf numFmtId="0" fontId="18" fillId="33" borderId="4" xfId="0" applyFont="1" applyFill="1" applyBorder="1" applyAlignment="1">
      <alignment horizontal="center" vertical="center" wrapText="1"/>
    </xf>
    <xf numFmtId="0" fontId="62" fillId="2" borderId="1" xfId="0" applyFont="1" applyFill="1" applyBorder="1" applyAlignment="1">
      <alignment horizontal="right" vertical="center" wrapText="1"/>
    </xf>
    <xf numFmtId="0" fontId="62" fillId="11" borderId="1" xfId="0" applyFont="1" applyFill="1" applyBorder="1" applyAlignment="1">
      <alignment horizontal="center" vertical="center" wrapText="1"/>
    </xf>
    <xf numFmtId="0" fontId="63" fillId="19"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2" fillId="11" borderId="3" xfId="0" applyFont="1" applyFill="1" applyBorder="1" applyAlignment="1">
      <alignment horizontal="center" vertical="center" wrapText="1"/>
    </xf>
    <xf numFmtId="0" fontId="63" fillId="33" borderId="45" xfId="0" applyFont="1" applyFill="1" applyBorder="1" applyAlignment="1">
      <alignment horizontal="center" vertical="center" wrapText="1"/>
    </xf>
    <xf numFmtId="0" fontId="63" fillId="33" borderId="46" xfId="0" applyFont="1" applyFill="1" applyBorder="1" applyAlignment="1">
      <alignment horizontal="center" vertical="center" wrapText="1"/>
    </xf>
    <xf numFmtId="0" fontId="63" fillId="33" borderId="4" xfId="0" applyFont="1" applyFill="1" applyBorder="1" applyAlignment="1">
      <alignment horizontal="center" vertical="center" wrapText="1"/>
    </xf>
    <xf numFmtId="0" fontId="62" fillId="11" borderId="11" xfId="0" applyFont="1" applyFill="1" applyBorder="1" applyAlignment="1">
      <alignment horizontal="center" vertical="center" wrapText="1"/>
    </xf>
    <xf numFmtId="0" fontId="62" fillId="11" borderId="14" xfId="0" applyFont="1" applyFill="1" applyBorder="1" applyAlignment="1">
      <alignment horizontal="center" vertical="center" wrapText="1"/>
    </xf>
    <xf numFmtId="0" fontId="62" fillId="11" borderId="2" xfId="0" applyFont="1" applyFill="1" applyBorder="1" applyAlignment="1">
      <alignment horizontal="center" vertical="center" wrapText="1"/>
    </xf>
    <xf numFmtId="0" fontId="63" fillId="19" borderId="5" xfId="0" applyFont="1" applyFill="1" applyBorder="1" applyAlignment="1">
      <alignment horizontal="center" vertical="center" wrapText="1"/>
    </xf>
    <xf numFmtId="0" fontId="63" fillId="19" borderId="25" xfId="0" applyFont="1" applyFill="1" applyBorder="1" applyAlignment="1">
      <alignment horizontal="center" vertical="center" wrapText="1"/>
    </xf>
    <xf numFmtId="0" fontId="63" fillId="19" borderId="28" xfId="0" applyFont="1" applyFill="1" applyBorder="1" applyAlignment="1">
      <alignment horizontal="center" vertical="center" wrapText="1"/>
    </xf>
    <xf numFmtId="0" fontId="63" fillId="19" borderId="79" xfId="0" applyFont="1" applyFill="1" applyBorder="1" applyAlignment="1">
      <alignment horizontal="center" vertical="center" wrapText="1"/>
    </xf>
    <xf numFmtId="0" fontId="63" fillId="19" borderId="78" xfId="0" applyFont="1" applyFill="1" applyBorder="1" applyAlignment="1">
      <alignment horizontal="center" vertical="center" wrapText="1"/>
    </xf>
    <xf numFmtId="0" fontId="63" fillId="19" borderId="43" xfId="0" applyFont="1" applyFill="1" applyBorder="1" applyAlignment="1">
      <alignment horizontal="center" vertical="center" wrapText="1"/>
    </xf>
    <xf numFmtId="0" fontId="62" fillId="11" borderId="78" xfId="0" applyFont="1" applyFill="1" applyBorder="1" applyAlignment="1">
      <alignment horizontal="center" vertical="center" wrapText="1"/>
    </xf>
    <xf numFmtId="0" fontId="62" fillId="11" borderId="43" xfId="0" applyFont="1" applyFill="1" applyBorder="1" applyAlignment="1">
      <alignment horizontal="center" vertical="center" wrapText="1"/>
    </xf>
    <xf numFmtId="0" fontId="62" fillId="11" borderId="9" xfId="0" applyFont="1" applyFill="1" applyBorder="1" applyAlignment="1">
      <alignment horizontal="center" vertical="center" wrapText="1"/>
    </xf>
    <xf numFmtId="0" fontId="4" fillId="0" borderId="10"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11" borderId="2" xfId="0" applyFont="1" applyFill="1" applyBorder="1" applyAlignment="1">
      <alignment horizontal="left" vertical="center"/>
    </xf>
    <xf numFmtId="0" fontId="9" fillId="11" borderId="3" xfId="0" applyFont="1" applyFill="1" applyBorder="1" applyAlignment="1">
      <alignment horizontal="left" vertical="center"/>
    </xf>
    <xf numFmtId="0" fontId="4" fillId="4" borderId="2" xfId="0" applyFont="1" applyFill="1" applyBorder="1" applyAlignment="1">
      <alignment horizontal="center" vertical="center"/>
    </xf>
    <xf numFmtId="0" fontId="0" fillId="4" borderId="9" xfId="0" applyFill="1" applyBorder="1" applyAlignment="1">
      <alignment horizontal="center" vertical="center"/>
    </xf>
    <xf numFmtId="0" fontId="4" fillId="8" borderId="1" xfId="0" applyFont="1" applyFill="1" applyBorder="1" applyAlignment="1">
      <alignment horizontal="center"/>
    </xf>
    <xf numFmtId="14" fontId="0" fillId="0" borderId="1" xfId="0" applyNumberFormat="1" applyBorder="1" applyAlignment="1">
      <alignment horizontal="center" vertical="center"/>
    </xf>
    <xf numFmtId="0" fontId="4" fillId="13" borderId="1" xfId="0" applyFont="1" applyFill="1" applyBorder="1" applyAlignment="1">
      <alignment horizontal="center" vertical="center"/>
    </xf>
    <xf numFmtId="0" fontId="0" fillId="0" borderId="2" xfId="0" applyBorder="1" applyAlignment="1">
      <alignment horizontal="left"/>
    </xf>
    <xf numFmtId="0" fontId="0" fillId="0" borderId="9" xfId="0" applyBorder="1" applyAlignment="1">
      <alignment horizontal="left"/>
    </xf>
    <xf numFmtId="0" fontId="0" fillId="0" borderId="3" xfId="0" applyBorder="1" applyAlignment="1">
      <alignment horizontal="left"/>
    </xf>
    <xf numFmtId="44" fontId="6" fillId="4" borderId="2" xfId="101" applyFont="1" applyFill="1" applyBorder="1" applyAlignment="1" applyProtection="1">
      <alignment horizontal="center" vertical="center" wrapText="1"/>
    </xf>
  </cellXfs>
  <cellStyles count="102">
    <cellStyle name="2" xfId="11" xr:uid="{04E0009C-42EB-404F-BB61-CF460429193E}"/>
    <cellStyle name="Borne VE" xfId="12" xr:uid="{717B46F4-96BD-4CED-A875-97E262C0BA5C}"/>
    <cellStyle name="cellule blanche" xfId="13" xr:uid="{31E09DCA-025B-4774-9785-F06B55B66555}"/>
    <cellStyle name="cellule grise" xfId="14" xr:uid="{2F005B5C-8E7A-44F1-AF68-24CE7C20DCA2}"/>
    <cellStyle name="Cellule grise + rouge italique" xfId="15" xr:uid="{46D5B942-6AD3-42C6-B2E5-3779B3129908}"/>
    <cellStyle name="Cellule grise orange" xfId="16" xr:uid="{D4470B65-FBFD-4ACA-BCB5-41307D0D92DD}"/>
    <cellStyle name="cellule jaune" xfId="17" xr:uid="{EA04BAC5-0FD8-44FF-BBBA-64247A8FFA80}"/>
    <cellStyle name="celluleUpgradeV2.01" xfId="18" xr:uid="{BD279B21-9A24-4FCC-947F-4F13B3CCBCA8}"/>
    <cellStyle name="celluleUpgradeV2.02" xfId="19" xr:uid="{5863FE55-585B-4C6B-B8CC-F5271AB45FC2}"/>
    <cellStyle name="celluleUpgradeV2.03" xfId="20" xr:uid="{053D2684-FE53-421F-9420-0DAB9E8847DE}"/>
    <cellStyle name="celluleUpgradeV3.00" xfId="21" xr:uid="{E1266104-8EEA-4364-B06E-5EE5AC34B53E}"/>
    <cellStyle name="celluleUpgradeV3.01" xfId="22" xr:uid="{1FFFF7B5-9918-425F-84F9-8D8816BAE4B6}"/>
    <cellStyle name="celluleUpgradeV3.02" xfId="23" xr:uid="{4340D659-29F9-46CE-9B8F-F1207CB3F2A9}"/>
    <cellStyle name="celluleUpgradeV3.03" xfId="24" xr:uid="{4B24100F-4884-4422-9262-588BF2A3C1AF}"/>
    <cellStyle name="celluleUpgradeV3.04" xfId="25" xr:uid="{5027F31E-A293-4F86-88F0-D71531890F8C}"/>
    <cellStyle name="celluleUpgradeV4.00" xfId="26" xr:uid="{31A0BF47-069C-4D1A-BF9C-68DF9E07C829}"/>
    <cellStyle name="colonne dénomination FdCR" xfId="27" xr:uid="{69641495-7989-460E-A678-D351F66B3C52}"/>
    <cellStyle name="colonne dénomination MAJ" xfId="28" xr:uid="{7DDF0C7F-B8D6-4DEE-A3D2-C5791B512E6D}"/>
    <cellStyle name="colonne identifiant FdCR" xfId="29" xr:uid="{B6253641-E2BC-4631-AA61-2832459611C0}"/>
    <cellStyle name="colonne identifiant MAJ" xfId="30" xr:uid="{71E85CDE-6795-4EFE-8E74-ABAFAD8E7321}"/>
    <cellStyle name="colonne libellé FdCR" xfId="31" xr:uid="{70E32FA4-60B2-4397-9B65-B6C1A3666624}"/>
    <cellStyle name="colonne libellé MAJ" xfId="32" xr:uid="{D4E81E02-D063-4A91-BBE5-AEC8D3EC0D59}"/>
    <cellStyle name="date liste financeurs" xfId="33" xr:uid="{EEF8A83B-8F2F-4921-8734-224A3F118C27}"/>
    <cellStyle name="date MAJ financeurs" xfId="34" xr:uid="{43F2722B-8062-49E2-A44D-40682E81873D}"/>
    <cellStyle name="décompte lignes Data" xfId="35" xr:uid="{8F7AADBF-1DD1-47DA-A94B-90A7B955CF9D}"/>
    <cellStyle name="décompte lignes UC" xfId="36" xr:uid="{93EEC932-AC05-4D30-850E-E758EEBD3931}"/>
    <cellStyle name="Euro" xfId="37" xr:uid="{288C5ED2-69B1-4BBB-B5D5-6E724BB7DBEA}"/>
    <cellStyle name="Excel_BuiltIn_Percent" xfId="38" xr:uid="{6F6BA74A-9CD0-4F7F-BBAC-87989EC3A0A3}"/>
    <cellStyle name="FEADER et rouge" xfId="39" xr:uid="{9CC615EF-45CA-45CA-88FE-6B3CDEC3FD7D}"/>
    <cellStyle name="FEADER_2" xfId="40" xr:uid="{E25F9528-DCE7-41FB-B584-8A416FA262C0}"/>
    <cellStyle name="feuilleUpgradeV2.01" xfId="41" xr:uid="{522278C1-5FAB-4287-B203-2067EFF747FE}"/>
    <cellStyle name="feuilleUpgradeV2.02" xfId="42" xr:uid="{D7F0679B-F90B-4E3C-93FA-2EE5BC744080}"/>
    <cellStyle name="feuilleUpgradeV2.03" xfId="43" xr:uid="{07D21BF2-5B79-4BDC-92E3-10FB7AE811CD}"/>
    <cellStyle name="feuilleUpgradeV3.00" xfId="44" xr:uid="{4330A7B7-392A-4B44-94AE-19DE0FDFD38E}"/>
    <cellStyle name="feuilleUpgradeV3.01" xfId="45" xr:uid="{607B6FAA-A2FE-4973-899E-F93D07E8EE80}"/>
    <cellStyle name="feuilleUpgradeV3.02" xfId="46" xr:uid="{ECB5F15C-F30F-4772-BD42-1C28C16130D2}"/>
    <cellStyle name="feuilleUpgradeV3.03" xfId="47" xr:uid="{CD1D4C5B-558A-4D05-BA78-1094AC100F8B}"/>
    <cellStyle name="feuilleUpgradeV3.04" xfId="48" xr:uid="{C13AB2DE-3AFE-490B-9D98-9A668E87F9DD}"/>
    <cellStyle name="feuilleUpgradeV4.00" xfId="49" xr:uid="{160C2967-3A48-4645-AF9E-0CFDE157ECA6}"/>
    <cellStyle name="Gris" xfId="50" xr:uid="{7783786A-8398-4C2D-9183-86E16745BBB0}"/>
    <cellStyle name="Gris rose" xfId="51" xr:uid="{607F641A-ADBA-42F6-8988-18B6A815DAF0}"/>
    <cellStyle name="gris_et_vert" xfId="52" xr:uid="{F8518523-8579-48F0-9F59-9A069C74C7E8}"/>
    <cellStyle name="Heading" xfId="53" xr:uid="{CCD4EE56-0F4B-4081-B676-F382B5B535A3}"/>
    <cellStyle name="Heading1" xfId="54" xr:uid="{47E5C29B-60A8-49E2-BFE6-7F0F86735BD5}"/>
    <cellStyle name="Installation patch automatique" xfId="55" xr:uid="{CA9113B9-4DAB-46ED-ADB4-2508AE8B7EC7}"/>
    <cellStyle name="jusDeCitronBleu" xfId="56" xr:uid="{94EE1E82-7D87-438A-B1F9-D4DF7D66BA2A}"/>
    <cellStyle name="KO" xfId="57" xr:uid="{F6066D03-418E-4DAC-A17E-4F30C88FE614}"/>
    <cellStyle name="Lien hypertexte" xfId="6" builtinId="8"/>
    <cellStyle name="MC Dépenses ss opé" xfId="58" xr:uid="{DC3A77EC-8E3B-4121-8DBA-8A051B8FB5E6}"/>
    <cellStyle name="MC GUC calcul sub" xfId="59" xr:uid="{A7AEBF45-9085-43FE-BE35-A710F90BCE84}"/>
    <cellStyle name="Milliers 2" xfId="8" xr:uid="{00000000-0005-0000-0000-000035000000}"/>
    <cellStyle name="Milliers 2 2" xfId="60" xr:uid="{2E3906E1-FFC5-4C93-BF87-F58B0ACC636F}"/>
    <cellStyle name="modif_en_vert" xfId="61" xr:uid="{1FF914EA-BCEB-4F35-B563-5223FCDEA39E}"/>
    <cellStyle name="Monétaire" xfId="101" builtinId="4"/>
    <cellStyle name="Monétaire 2" xfId="3" xr:uid="{00000000-0005-0000-0000-000002000000}"/>
    <cellStyle name="Monétaire 2 2" xfId="7" xr:uid="{00000000-0005-0000-0000-000002000000}"/>
    <cellStyle name="Monétaire 3" xfId="9" xr:uid="{00000000-0005-0000-0000-000036000000}"/>
    <cellStyle name="New" xfId="62" xr:uid="{969005A8-8F38-45E2-BF3F-30EDBDF2F390}"/>
    <cellStyle name="Normal" xfId="0" builtinId="0"/>
    <cellStyle name="Normal 2" xfId="2" xr:uid="{00000000-0005-0000-0000-000004000000}"/>
    <cellStyle name="Normal 2 2" xfId="63" xr:uid="{76A2657A-F60E-4144-8F20-C3DA4C920E5F}"/>
    <cellStyle name="Normal 3" xfId="4" xr:uid="{00000000-0005-0000-0000-000005000000}"/>
    <cellStyle name="Normal 4" xfId="10" xr:uid="{EB170D02-90C7-4AC1-9850-BFD3C2EE31BE}"/>
    <cellStyle name="offset ligne contrôle moteur formules" xfId="64" xr:uid="{33B47F17-1BDC-43EF-8846-14B7BA43270A}"/>
    <cellStyle name="offset ligne contrôle Sub*" xfId="65" xr:uid="{A3037A5B-392F-4855-BA60-D1CF01FE5B27}"/>
    <cellStyle name="OK" xfId="66" xr:uid="{871DD451-21BE-4EAE-81C8-64DED1C6C9A4}"/>
    <cellStyle name="orange parme" xfId="67" xr:uid="{AACE495A-C257-4B2A-9BFD-480BF4252368}"/>
    <cellStyle name="plage étirement Assiette TO - Data" xfId="68" xr:uid="{8CFFCD84-6750-4CFE-AD51-61003B72E3CE}"/>
    <cellStyle name="plage étirement Assiette TO - UC" xfId="69" xr:uid="{26FE2F96-D362-4926-AAD8-417CE54731B4}"/>
    <cellStyle name="plage étirement Sub*" xfId="70" xr:uid="{186BA4E8-0C8F-41B5-971C-5EF23109E762}"/>
    <cellStyle name="plage MAJ libellés financeurs" xfId="71" xr:uid="{F9A1D9FB-8F6C-4192-9DD4-944CEE6FCDD2}"/>
    <cellStyle name="plage moteur formules" xfId="72" xr:uid="{20647E00-854D-4E57-9B45-2E54D20F673F}"/>
    <cellStyle name="plage moteur formules obligatoire" xfId="73" xr:uid="{76A675F9-56B5-44A2-A237-518E882E78BB}"/>
    <cellStyle name="Position cellule note patch" xfId="74" xr:uid="{A939A732-49F8-4373-AF9F-39FA1B53A04C}"/>
    <cellStyle name="Position cellule version FDCR" xfId="75" xr:uid="{1FF40AEE-4027-469D-AB3B-4A3C050793DD}"/>
    <cellStyle name="position cellule version patch" xfId="76" xr:uid="{B7FAB01F-DA34-4293-B7C0-D10B3AC0BE77}"/>
    <cellStyle name="position colonne contrôle moteur formules" xfId="77" xr:uid="{37122EFF-CF1C-436B-9293-F74DD01C9EF8}"/>
    <cellStyle name="position colonne contrôle Sub*" xfId="78" xr:uid="{4D6A4752-ADE2-41ED-946F-82079F49C8A5}"/>
    <cellStyle name="Pourcentage" xfId="1" builtinId="5"/>
    <cellStyle name="Pourcentage 2" xfId="79" xr:uid="{8A94931A-6F4E-4C1C-8014-32E10318AAAC}"/>
    <cellStyle name="Princ" xfId="80" xr:uid="{86C26E0D-9D58-48B6-94F6-C8C3D68807EB}"/>
    <cellStyle name="Princ et rouge" xfId="81" xr:uid="{6D025FF4-4CE2-42AE-8F39-965275EB166D}"/>
    <cellStyle name="Result" xfId="82" xr:uid="{9715B7EC-C879-48DA-8EE2-A5DAA3981697}"/>
    <cellStyle name="Result2" xfId="83" xr:uid="{4CEADEDA-CEE1-47FE-831B-4ED401AA4AB4}"/>
    <cellStyle name="Rose Test ATO" xfId="84" xr:uid="{88EACBE7-C654-4EA0-A44D-EA47268B1005}"/>
    <cellStyle name="rouge_2" xfId="85" xr:uid="{6F6BDC27-28DD-4CAE-8158-ACBDDB6308D4}"/>
    <cellStyle name="Sans nom1" xfId="86" xr:uid="{07DCB6D3-3B77-4570-BF47-107D9F3DED4E}"/>
    <cellStyle name="Sans nom2" xfId="87" xr:uid="{9999AADE-5161-4655-82E7-E174A8D0D485}"/>
    <cellStyle name="Sans nom3" xfId="88" xr:uid="{03E3AF92-E840-40F7-A1E1-23061F7E1003}"/>
    <cellStyle name="Sans nom4" xfId="89" xr:uid="{F3DB3104-8BB4-4E87-A83C-73164F5C8D73}"/>
    <cellStyle name="Sans nom5" xfId="90" xr:uid="{CB8366A7-E4ED-4ADA-942A-311859DFCA3C}"/>
    <cellStyle name="Sans nom6" xfId="91" xr:uid="{4B2A77C5-8699-4CC0-9764-3009C803B5F9}"/>
    <cellStyle name="Sans nom7" xfId="92" xr:uid="{63675C14-9F03-497D-8199-2643124AF773}"/>
    <cellStyle name="status connexion sécurisée" xfId="93" xr:uid="{651F22DD-E317-4993-9B95-0AE49296738D}"/>
    <cellStyle name="statut connexion sécurisée" xfId="94" xr:uid="{5782F067-9724-42DC-BC57-38188AACA7B4}"/>
    <cellStyle name="TableStyleLight1" xfId="95" xr:uid="{51ADD55B-3EC2-43D2-8A67-E1E8CCC94C9E}"/>
    <cellStyle name="test" xfId="96" xr:uid="{422211AC-2946-4BD7-801E-9E7F801C69AC}"/>
    <cellStyle name="Texte explicatif 2" xfId="5" xr:uid="{00000000-0005-0000-0000-000007000000}"/>
    <cellStyle name="Tout blanc" xfId="97" xr:uid="{6170235F-B6F2-4B06-B1F4-57547D39A6D2}"/>
    <cellStyle name="typeCollageUpgrade" xfId="98" xr:uid="{CA9878CA-D4A0-44AF-A3C5-DF7E54AE02C7}"/>
    <cellStyle name="URL liste financeurs" xfId="99" xr:uid="{EE86A3A6-3F88-40ED-9138-AD581F5C3CAC}"/>
    <cellStyle name="URL liste patch" xfId="100" xr:uid="{3E7C89C2-776E-4541-A061-F45017478925}"/>
  </cellStyles>
  <dxfs count="20">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00B050"/>
        </patternFill>
      </fill>
    </dxf>
    <dxf>
      <font>
        <b/>
        <i val="0"/>
        <color theme="0"/>
      </font>
      <fill>
        <patternFill>
          <bgColor rgb="FFFF00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133351</xdr:colOff>
      <xdr:row>0</xdr:row>
      <xdr:rowOff>76200</xdr:rowOff>
    </xdr:from>
    <xdr:to>
      <xdr:col>3</xdr:col>
      <xdr:colOff>416719</xdr:colOff>
      <xdr:row>7</xdr:row>
      <xdr:rowOff>124257</xdr:rowOff>
    </xdr:to>
    <xdr:pic>
      <xdr:nvPicPr>
        <xdr:cNvPr id="3" name="Image 2">
          <a:extLst>
            <a:ext uri="{FF2B5EF4-FFF2-40B4-BE49-F238E27FC236}">
              <a16:creationId xmlns:a16="http://schemas.microsoft.com/office/drawing/2014/main" id="{EECB5CFE-9E7C-4A52-9241-8E61C1228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1" y="76200"/>
          <a:ext cx="1807368" cy="1378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74083</xdr:rowOff>
    </xdr:from>
    <xdr:to>
      <xdr:col>0</xdr:col>
      <xdr:colOff>945092</xdr:colOff>
      <xdr:row>2</xdr:row>
      <xdr:rowOff>316251</xdr:rowOff>
    </xdr:to>
    <xdr:pic>
      <xdr:nvPicPr>
        <xdr:cNvPr id="3" name="Image 2">
          <a:extLst>
            <a:ext uri="{FF2B5EF4-FFF2-40B4-BE49-F238E27FC236}">
              <a16:creationId xmlns:a16="http://schemas.microsoft.com/office/drawing/2014/main" id="{8103F59A-EA5B-4AC8-8FB1-76A3D37CA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2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15875</xdr:rowOff>
    </xdr:from>
    <xdr:to>
      <xdr:col>1</xdr:col>
      <xdr:colOff>434975</xdr:colOff>
      <xdr:row>0</xdr:row>
      <xdr:rowOff>903454</xdr:rowOff>
    </xdr:to>
    <xdr:pic>
      <xdr:nvPicPr>
        <xdr:cNvPr id="3" name="Image 2">
          <a:extLst>
            <a:ext uri="{FF2B5EF4-FFF2-40B4-BE49-F238E27FC236}">
              <a16:creationId xmlns:a16="http://schemas.microsoft.com/office/drawing/2014/main" id="{77769E73-D0C8-450A-8811-DAB70982A4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98625"/>
          <a:ext cx="1181100" cy="8875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906992</xdr:colOff>
      <xdr:row>0</xdr:row>
      <xdr:rowOff>678281</xdr:rowOff>
    </xdr:to>
    <xdr:pic>
      <xdr:nvPicPr>
        <xdr:cNvPr id="4" name="Image 3">
          <a:extLst>
            <a:ext uri="{FF2B5EF4-FFF2-40B4-BE49-F238E27FC236}">
              <a16:creationId xmlns:a16="http://schemas.microsoft.com/office/drawing/2014/main" id="{94F1E6F7-E321-4179-BD41-7B92A32EF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0167" cy="6814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573053</xdr:colOff>
      <xdr:row>0</xdr:row>
      <xdr:rowOff>425879</xdr:rowOff>
    </xdr:to>
    <xdr:pic>
      <xdr:nvPicPr>
        <xdr:cNvPr id="2" name="Image 1">
          <a:extLst>
            <a:ext uri="{FF2B5EF4-FFF2-40B4-BE49-F238E27FC236}">
              <a16:creationId xmlns:a16="http://schemas.microsoft.com/office/drawing/2014/main" id="{381C7B9B-2A99-4665-9B70-BA502F9AF3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53" cy="4290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89297</xdr:colOff>
      <xdr:row>0</xdr:row>
      <xdr:rowOff>0</xdr:rowOff>
    </xdr:from>
    <xdr:to>
      <xdr:col>0</xdr:col>
      <xdr:colOff>1363266</xdr:colOff>
      <xdr:row>0</xdr:row>
      <xdr:rowOff>971587</xdr:rowOff>
    </xdr:to>
    <xdr:pic>
      <xdr:nvPicPr>
        <xdr:cNvPr id="4" name="Image 3">
          <a:extLst>
            <a:ext uri="{FF2B5EF4-FFF2-40B4-BE49-F238E27FC236}">
              <a16:creationId xmlns:a16="http://schemas.microsoft.com/office/drawing/2014/main" id="{1178668E-7F79-4006-BA0E-D5940311F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6406" y="0"/>
          <a:ext cx="1273969" cy="971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723803</xdr:colOff>
      <xdr:row>1</xdr:row>
      <xdr:rowOff>219075</xdr:rowOff>
    </xdr:to>
    <xdr:pic>
      <xdr:nvPicPr>
        <xdr:cNvPr id="5" name="Image 4">
          <a:extLst>
            <a:ext uri="{FF2B5EF4-FFF2-40B4-BE49-F238E27FC236}">
              <a16:creationId xmlns:a16="http://schemas.microsoft.com/office/drawing/2014/main" id="{183E5AED-0363-457E-AE8E-9567A691E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23803" cy="5609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6501</xdr:colOff>
      <xdr:row>2</xdr:row>
      <xdr:rowOff>85984</xdr:rowOff>
    </xdr:to>
    <xdr:pic>
      <xdr:nvPicPr>
        <xdr:cNvPr id="3" name="Image 2">
          <a:extLst>
            <a:ext uri="{FF2B5EF4-FFF2-40B4-BE49-F238E27FC236}">
              <a16:creationId xmlns:a16="http://schemas.microsoft.com/office/drawing/2014/main" id="{6F45846C-284B-4F04-B302-3D96406EDF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2083" cy="135598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olivier.gaillard@gard.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EAAE-43B2-456A-A8C2-FCAD246C52E9}">
  <sheetPr codeName="Feuil2">
    <pageSetUpPr fitToPage="1"/>
  </sheetPr>
  <dimension ref="A1:X30"/>
  <sheetViews>
    <sheetView showGridLines="0" tabSelected="1" zoomScale="90" zoomScaleNormal="90" zoomScaleSheetLayoutView="80" zoomScalePageLayoutView="120" workbookViewId="0">
      <selection activeCell="B19" sqref="B19:W19"/>
    </sheetView>
  </sheetViews>
  <sheetFormatPr baseColWidth="10" defaultColWidth="11.453125" defaultRowHeight="14.5"/>
  <cols>
    <col min="1" max="9" width="11.453125" style="1"/>
    <col min="10" max="10" width="16.453125" style="1" customWidth="1"/>
    <col min="11" max="16384" width="11.453125" style="1"/>
  </cols>
  <sheetData>
    <row r="1" spans="1:24">
      <c r="A1" s="122"/>
      <c r="B1" s="123"/>
      <c r="C1" s="123"/>
      <c r="D1" s="123"/>
      <c r="E1" s="123"/>
      <c r="F1" s="123"/>
      <c r="G1" s="123"/>
      <c r="H1" s="123"/>
      <c r="I1" s="123"/>
      <c r="J1" s="123"/>
      <c r="K1" s="123"/>
      <c r="L1" s="123"/>
      <c r="M1" s="123"/>
      <c r="N1" s="123"/>
      <c r="O1" s="123"/>
      <c r="P1" s="123"/>
      <c r="Q1" s="123"/>
      <c r="R1" s="123"/>
      <c r="S1" s="123"/>
      <c r="T1" s="123"/>
      <c r="U1" s="123"/>
      <c r="V1" s="123"/>
      <c r="W1" s="123"/>
      <c r="X1" s="124"/>
    </row>
    <row r="2" spans="1:24">
      <c r="A2" s="125"/>
      <c r="X2" s="126"/>
    </row>
    <row r="3" spans="1:24">
      <c r="A3" s="125"/>
      <c r="X3" s="126"/>
    </row>
    <row r="4" spans="1:24">
      <c r="A4" s="125"/>
      <c r="X4" s="126"/>
    </row>
    <row r="5" spans="1:24">
      <c r="A5" s="125"/>
      <c r="X5" s="126"/>
    </row>
    <row r="6" spans="1:24">
      <c r="A6" s="125"/>
      <c r="X6" s="126"/>
    </row>
    <row r="7" spans="1:24">
      <c r="A7" s="125"/>
      <c r="V7" s="348"/>
      <c r="W7" s="348"/>
      <c r="X7" s="126"/>
    </row>
    <row r="8" spans="1:24" ht="21">
      <c r="A8" s="357" t="s">
        <v>0</v>
      </c>
      <c r="B8" s="358"/>
      <c r="C8" s="358"/>
      <c r="D8" s="358"/>
      <c r="E8" s="358"/>
      <c r="F8" s="358"/>
      <c r="G8" s="358"/>
      <c r="H8" s="358"/>
      <c r="I8" s="358"/>
      <c r="J8" s="358"/>
      <c r="K8" s="358"/>
      <c r="L8" s="358"/>
      <c r="M8" s="358"/>
      <c r="N8" s="358"/>
      <c r="O8" s="358"/>
      <c r="P8" s="358"/>
      <c r="Q8" s="358"/>
      <c r="R8" s="358"/>
      <c r="S8" s="358"/>
      <c r="T8" s="358"/>
      <c r="U8" s="358"/>
      <c r="V8" s="358"/>
      <c r="W8" s="358"/>
      <c r="X8" s="359"/>
    </row>
    <row r="9" spans="1:24" ht="21">
      <c r="A9" s="354" t="s">
        <v>470</v>
      </c>
      <c r="B9" s="355"/>
      <c r="C9" s="355"/>
      <c r="D9" s="355"/>
      <c r="E9" s="355"/>
      <c r="F9" s="355"/>
      <c r="G9" s="355"/>
      <c r="H9" s="355"/>
      <c r="I9" s="355"/>
      <c r="J9" s="355"/>
      <c r="K9" s="355"/>
      <c r="L9" s="355"/>
      <c r="M9" s="355"/>
      <c r="N9" s="355"/>
      <c r="O9" s="355"/>
      <c r="P9" s="355"/>
      <c r="Q9" s="355"/>
      <c r="R9" s="355"/>
      <c r="S9" s="355"/>
      <c r="T9" s="355"/>
      <c r="U9" s="355"/>
      <c r="V9" s="355"/>
      <c r="W9" s="355"/>
      <c r="X9" s="356"/>
    </row>
    <row r="10" spans="1:24" ht="21">
      <c r="A10" s="141"/>
      <c r="B10" s="142"/>
      <c r="C10" s="142"/>
      <c r="D10" s="142"/>
      <c r="E10" s="362" t="s">
        <v>467</v>
      </c>
      <c r="F10" s="362"/>
      <c r="G10" s="362"/>
      <c r="H10" s="362"/>
      <c r="I10" s="362"/>
      <c r="J10" s="362"/>
      <c r="K10" s="362"/>
      <c r="L10" s="362"/>
      <c r="M10" s="362"/>
      <c r="N10" s="362"/>
      <c r="O10" s="362"/>
      <c r="P10" s="362"/>
      <c r="Q10" s="362"/>
      <c r="R10" s="362"/>
      <c r="S10" s="362"/>
      <c r="T10" s="362"/>
      <c r="U10" s="362"/>
      <c r="V10" s="362"/>
      <c r="W10" s="142"/>
      <c r="X10" s="143"/>
    </row>
    <row r="11" spans="1:24" ht="21">
      <c r="A11" s="141"/>
      <c r="B11" s="142"/>
      <c r="C11" s="142"/>
      <c r="D11" s="142"/>
      <c r="E11" s="142"/>
      <c r="F11" s="142"/>
      <c r="G11" s="142"/>
      <c r="H11" s="142"/>
      <c r="I11" s="142"/>
      <c r="J11" s="136"/>
      <c r="K11" s="136"/>
      <c r="L11" s="136"/>
      <c r="M11" s="136"/>
      <c r="N11" s="136"/>
      <c r="O11" s="142"/>
      <c r="P11" s="142"/>
      <c r="Q11" s="142"/>
      <c r="R11" s="142"/>
      <c r="S11" s="142"/>
      <c r="T11" s="142"/>
      <c r="U11" s="142"/>
      <c r="V11" s="142"/>
      <c r="W11" s="142"/>
      <c r="X11" s="143"/>
    </row>
    <row r="12" spans="1:24" ht="28.5">
      <c r="A12" s="351" t="s">
        <v>1</v>
      </c>
      <c r="B12" s="352"/>
      <c r="C12" s="352"/>
      <c r="D12" s="352"/>
      <c r="E12" s="352"/>
      <c r="F12" s="352"/>
      <c r="G12" s="352"/>
      <c r="H12" s="352"/>
      <c r="I12" s="352"/>
      <c r="J12" s="352"/>
      <c r="K12" s="352"/>
      <c r="L12" s="352"/>
      <c r="M12" s="352"/>
      <c r="N12" s="352"/>
      <c r="O12" s="352"/>
      <c r="P12" s="352"/>
      <c r="Q12" s="352"/>
      <c r="R12" s="352"/>
      <c r="S12" s="352"/>
      <c r="T12" s="352"/>
      <c r="U12" s="352"/>
      <c r="V12" s="352"/>
      <c r="W12" s="352"/>
      <c r="X12" s="353"/>
    </row>
    <row r="13" spans="1:24" ht="28.5">
      <c r="A13" s="138"/>
      <c r="B13" s="139"/>
      <c r="C13" s="139"/>
      <c r="D13" s="139"/>
      <c r="E13" s="139"/>
      <c r="F13" s="139"/>
      <c r="G13" s="139"/>
      <c r="H13" s="139"/>
      <c r="I13" s="139"/>
      <c r="J13" s="139"/>
      <c r="K13" s="363" t="s">
        <v>487</v>
      </c>
      <c r="L13" s="363"/>
      <c r="M13" s="363"/>
      <c r="N13" s="139"/>
      <c r="O13" s="139"/>
      <c r="P13" s="139"/>
      <c r="Q13" s="139"/>
      <c r="R13" s="139"/>
      <c r="S13" s="139"/>
      <c r="T13" s="139"/>
      <c r="U13" s="139"/>
      <c r="V13" s="139"/>
      <c r="W13" s="139"/>
      <c r="X13" s="140"/>
    </row>
    <row r="14" spans="1:24">
      <c r="A14" s="125"/>
      <c r="X14" s="126"/>
    </row>
    <row r="15" spans="1:24" ht="35.25" customHeight="1">
      <c r="A15" s="125"/>
      <c r="B15" s="360" t="s">
        <v>358</v>
      </c>
      <c r="C15" s="360"/>
      <c r="D15" s="360"/>
      <c r="E15" s="360"/>
      <c r="F15" s="360"/>
      <c r="G15" s="360"/>
      <c r="H15" s="360"/>
      <c r="I15" s="360"/>
      <c r="J15" s="360"/>
      <c r="K15" s="360"/>
      <c r="L15" s="360"/>
      <c r="M15" s="360"/>
      <c r="N15" s="360"/>
      <c r="O15" s="360"/>
      <c r="P15" s="360"/>
      <c r="Q15" s="360"/>
      <c r="R15" s="360"/>
      <c r="S15" s="360"/>
      <c r="T15" s="360"/>
      <c r="U15" s="360"/>
      <c r="V15" s="360"/>
      <c r="W15" s="360"/>
      <c r="X15" s="126"/>
    </row>
    <row r="16" spans="1:24">
      <c r="A16" s="125"/>
      <c r="X16" s="126"/>
    </row>
    <row r="17" spans="1:24" ht="18.5">
      <c r="A17" s="125"/>
      <c r="B17" s="346" t="s">
        <v>2</v>
      </c>
      <c r="C17" s="346"/>
      <c r="D17" s="346"/>
      <c r="E17" s="346"/>
      <c r="F17" s="346"/>
      <c r="G17" s="346"/>
      <c r="H17" s="346"/>
      <c r="I17" s="346"/>
      <c r="J17" s="346"/>
      <c r="K17" s="346"/>
      <c r="L17" s="346"/>
      <c r="M17" s="346"/>
      <c r="N17" s="346"/>
      <c r="O17" s="346"/>
      <c r="P17" s="346"/>
      <c r="Q17" s="346"/>
      <c r="R17" s="346"/>
      <c r="S17" s="346"/>
      <c r="T17" s="346"/>
      <c r="U17" s="346"/>
      <c r="V17" s="346"/>
      <c r="W17" s="346"/>
      <c r="X17" s="126"/>
    </row>
    <row r="18" spans="1:24" ht="39" customHeight="1">
      <c r="A18" s="125"/>
      <c r="B18" s="361" t="s">
        <v>475</v>
      </c>
      <c r="C18" s="361"/>
      <c r="D18" s="361"/>
      <c r="E18" s="361"/>
      <c r="F18" s="361"/>
      <c r="G18" s="361"/>
      <c r="H18" s="361"/>
      <c r="I18" s="361"/>
      <c r="J18" s="361"/>
      <c r="K18" s="361"/>
      <c r="L18" s="361"/>
      <c r="M18" s="361"/>
      <c r="N18" s="361"/>
      <c r="O18" s="361"/>
      <c r="P18" s="361"/>
      <c r="Q18" s="361"/>
      <c r="R18" s="361"/>
      <c r="S18" s="361"/>
      <c r="T18" s="361"/>
      <c r="U18" s="361"/>
      <c r="V18" s="361"/>
      <c r="W18" s="361"/>
      <c r="X18" s="126"/>
    </row>
    <row r="19" spans="1:24" ht="356.5" customHeight="1">
      <c r="A19" s="125"/>
      <c r="B19" s="361" t="s">
        <v>477</v>
      </c>
      <c r="C19" s="361"/>
      <c r="D19" s="361"/>
      <c r="E19" s="361"/>
      <c r="F19" s="361"/>
      <c r="G19" s="361"/>
      <c r="H19" s="361"/>
      <c r="I19" s="361"/>
      <c r="J19" s="361"/>
      <c r="K19" s="361"/>
      <c r="L19" s="361"/>
      <c r="M19" s="361"/>
      <c r="N19" s="361"/>
      <c r="O19" s="361"/>
      <c r="P19" s="361"/>
      <c r="Q19" s="361"/>
      <c r="R19" s="361"/>
      <c r="S19" s="361"/>
      <c r="T19" s="361"/>
      <c r="U19" s="361"/>
      <c r="V19" s="361"/>
      <c r="W19" s="361"/>
      <c r="X19" s="126"/>
    </row>
    <row r="20" spans="1:24" ht="176.15" customHeight="1">
      <c r="A20" s="125"/>
      <c r="B20" s="347" t="s">
        <v>476</v>
      </c>
      <c r="C20" s="347"/>
      <c r="D20" s="347"/>
      <c r="E20" s="347"/>
      <c r="F20" s="347"/>
      <c r="G20" s="347"/>
      <c r="H20" s="347"/>
      <c r="I20" s="347"/>
      <c r="J20" s="347"/>
      <c r="K20" s="347"/>
      <c r="L20" s="347"/>
      <c r="M20" s="347"/>
      <c r="N20" s="347"/>
      <c r="O20" s="347"/>
      <c r="P20" s="347"/>
      <c r="Q20" s="347"/>
      <c r="R20" s="347"/>
      <c r="S20" s="347"/>
      <c r="T20" s="347"/>
      <c r="U20" s="347"/>
      <c r="V20" s="347"/>
      <c r="W20" s="347"/>
      <c r="X20" s="126"/>
    </row>
    <row r="21" spans="1:24" ht="104.15" customHeight="1">
      <c r="A21" s="125"/>
      <c r="B21" s="347" t="s">
        <v>473</v>
      </c>
      <c r="C21" s="350"/>
      <c r="D21" s="350"/>
      <c r="E21" s="350"/>
      <c r="F21" s="350"/>
      <c r="G21" s="350"/>
      <c r="H21" s="350"/>
      <c r="I21" s="350"/>
      <c r="J21" s="350"/>
      <c r="K21" s="350"/>
      <c r="L21" s="350"/>
      <c r="M21" s="350"/>
      <c r="N21" s="350"/>
      <c r="O21" s="350"/>
      <c r="P21" s="350"/>
      <c r="Q21" s="350"/>
      <c r="R21" s="350"/>
      <c r="S21" s="350"/>
      <c r="T21" s="350"/>
      <c r="U21" s="350"/>
      <c r="V21" s="350"/>
      <c r="W21" s="350"/>
      <c r="X21" s="126"/>
    </row>
    <row r="22" spans="1:24" ht="34" customHeight="1">
      <c r="A22" s="125"/>
      <c r="B22" s="347" t="s">
        <v>471</v>
      </c>
      <c r="C22" s="347"/>
      <c r="D22" s="347"/>
      <c r="E22" s="347"/>
      <c r="F22" s="347"/>
      <c r="G22" s="347"/>
      <c r="H22" s="347"/>
      <c r="I22" s="347"/>
      <c r="J22" s="347"/>
      <c r="K22" s="347"/>
      <c r="L22" s="347"/>
      <c r="M22" s="347"/>
      <c r="N22" s="347"/>
      <c r="O22" s="347"/>
      <c r="P22" s="347"/>
      <c r="Q22" s="347"/>
      <c r="R22" s="347"/>
      <c r="S22" s="347"/>
      <c r="T22" s="347"/>
      <c r="U22" s="347"/>
      <c r="V22" s="347"/>
      <c r="W22" s="289"/>
      <c r="X22" s="126"/>
    </row>
    <row r="23" spans="1:24" ht="48" customHeight="1">
      <c r="A23" s="125"/>
      <c r="B23" s="347" t="s">
        <v>472</v>
      </c>
      <c r="C23" s="350"/>
      <c r="D23" s="350"/>
      <c r="E23" s="350"/>
      <c r="F23" s="350"/>
      <c r="G23" s="350"/>
      <c r="H23" s="350"/>
      <c r="I23" s="350"/>
      <c r="J23" s="350"/>
      <c r="K23" s="350"/>
      <c r="L23" s="350"/>
      <c r="M23" s="350"/>
      <c r="N23" s="350"/>
      <c r="O23" s="350"/>
      <c r="P23" s="350"/>
      <c r="Q23" s="350"/>
      <c r="R23" s="350"/>
      <c r="S23" s="350"/>
      <c r="T23" s="350"/>
      <c r="U23" s="350"/>
      <c r="V23" s="350"/>
      <c r="W23" s="350"/>
      <c r="X23" s="126"/>
    </row>
    <row r="24" spans="1:24">
      <c r="A24" s="125"/>
      <c r="B24" s="273"/>
      <c r="C24" s="273"/>
      <c r="D24" s="273"/>
      <c r="E24" s="273"/>
      <c r="F24" s="273"/>
      <c r="G24" s="273"/>
      <c r="H24" s="273"/>
      <c r="I24" s="273"/>
      <c r="J24" s="273"/>
      <c r="K24" s="273"/>
      <c r="L24" s="273"/>
      <c r="M24" s="273"/>
      <c r="N24" s="273"/>
      <c r="O24" s="273"/>
      <c r="P24" s="273"/>
      <c r="Q24" s="273"/>
      <c r="R24" s="273"/>
      <c r="S24" s="273"/>
      <c r="T24" s="273"/>
      <c r="U24" s="273"/>
      <c r="V24" s="273"/>
      <c r="W24" s="273"/>
      <c r="X24" s="126"/>
    </row>
    <row r="25" spans="1:24" ht="18.5">
      <c r="A25" s="125"/>
      <c r="B25" s="349" t="s">
        <v>3</v>
      </c>
      <c r="C25" s="349"/>
      <c r="D25" s="349"/>
      <c r="E25" s="349"/>
      <c r="F25" s="349"/>
      <c r="G25" s="349"/>
      <c r="H25" s="349"/>
      <c r="I25" s="349"/>
      <c r="J25" s="349"/>
      <c r="K25" s="349"/>
      <c r="L25" s="349"/>
      <c r="M25" s="349"/>
      <c r="N25" s="349"/>
      <c r="O25" s="349"/>
      <c r="P25" s="349"/>
      <c r="Q25" s="349"/>
      <c r="R25" s="349"/>
      <c r="S25" s="349"/>
      <c r="T25" s="349"/>
      <c r="U25" s="349"/>
      <c r="V25" s="349"/>
      <c r="W25" s="349"/>
      <c r="X25" s="126"/>
    </row>
    <row r="26" spans="1:24" ht="122.5" customHeight="1">
      <c r="A26" s="125"/>
      <c r="B26" s="347" t="s">
        <v>468</v>
      </c>
      <c r="C26" s="350"/>
      <c r="D26" s="350"/>
      <c r="E26" s="350"/>
      <c r="F26" s="350"/>
      <c r="G26" s="350"/>
      <c r="H26" s="350"/>
      <c r="I26" s="350"/>
      <c r="J26" s="350"/>
      <c r="K26" s="350"/>
      <c r="L26" s="350"/>
      <c r="M26" s="350"/>
      <c r="N26" s="350"/>
      <c r="O26" s="350"/>
      <c r="P26" s="350"/>
      <c r="Q26" s="350"/>
      <c r="R26" s="350"/>
      <c r="S26" s="350"/>
      <c r="T26" s="350"/>
      <c r="U26" s="350"/>
      <c r="V26" s="350"/>
      <c r="W26" s="350"/>
      <c r="X26" s="126"/>
    </row>
    <row r="27" spans="1:24" ht="15.5">
      <c r="A27" s="125"/>
      <c r="B27" s="274"/>
      <c r="C27" s="274"/>
      <c r="D27" s="274"/>
      <c r="E27" s="274"/>
      <c r="F27" s="274"/>
      <c r="G27" s="274"/>
      <c r="H27" s="274"/>
      <c r="I27" s="274"/>
      <c r="J27" s="274"/>
      <c r="K27" s="274"/>
      <c r="L27" s="274"/>
      <c r="M27" s="274"/>
      <c r="N27" s="274"/>
      <c r="O27" s="274"/>
      <c r="P27" s="274"/>
      <c r="Q27" s="274"/>
      <c r="R27" s="274"/>
      <c r="S27" s="274"/>
      <c r="T27" s="274"/>
      <c r="U27" s="274"/>
      <c r="V27" s="274"/>
      <c r="W27" s="274"/>
      <c r="X27" s="126"/>
    </row>
    <row r="28" spans="1:24" ht="18.5">
      <c r="A28" s="125"/>
      <c r="B28" s="346" t="s">
        <v>4</v>
      </c>
      <c r="C28" s="346"/>
      <c r="D28" s="346"/>
      <c r="E28" s="346"/>
      <c r="F28" s="346"/>
      <c r="G28" s="346"/>
      <c r="H28" s="346"/>
      <c r="I28" s="346"/>
      <c r="J28" s="346"/>
      <c r="K28" s="346"/>
      <c r="L28" s="346"/>
      <c r="M28" s="346"/>
      <c r="N28" s="346"/>
      <c r="O28" s="346"/>
      <c r="P28" s="346"/>
      <c r="Q28" s="346"/>
      <c r="R28" s="346"/>
      <c r="S28" s="346"/>
      <c r="T28" s="346"/>
      <c r="U28" s="346"/>
      <c r="V28" s="346"/>
      <c r="W28" s="346"/>
      <c r="X28" s="126"/>
    </row>
    <row r="29" spans="1:24" ht="33" customHeight="1">
      <c r="A29" s="125"/>
      <c r="B29" s="345" t="s">
        <v>5</v>
      </c>
      <c r="C29" s="345"/>
      <c r="D29" s="345"/>
      <c r="E29" s="345"/>
      <c r="F29" s="345"/>
      <c r="G29" s="345"/>
      <c r="H29" s="345"/>
      <c r="I29" s="345"/>
      <c r="J29" s="345"/>
      <c r="K29" s="345"/>
      <c r="L29" s="345"/>
      <c r="M29" s="345"/>
      <c r="N29" s="345"/>
      <c r="O29" s="345"/>
      <c r="P29" s="345"/>
      <c r="Q29" s="345"/>
      <c r="R29" s="345"/>
      <c r="S29" s="345"/>
      <c r="T29" s="345"/>
      <c r="U29" s="345"/>
      <c r="V29" s="345"/>
      <c r="W29" s="345"/>
      <c r="X29" s="126"/>
    </row>
    <row r="30" spans="1:24" ht="21.5" thickBot="1">
      <c r="A30" s="128"/>
      <c r="B30" s="275"/>
      <c r="C30" s="276"/>
      <c r="D30" s="276"/>
      <c r="E30" s="276"/>
      <c r="F30" s="276"/>
      <c r="G30" s="276"/>
      <c r="H30" s="276"/>
      <c r="I30" s="276"/>
      <c r="J30" s="276"/>
      <c r="K30" s="276"/>
      <c r="L30" s="276"/>
      <c r="M30" s="276"/>
      <c r="N30" s="276"/>
      <c r="O30" s="276"/>
      <c r="P30" s="276"/>
      <c r="Q30" s="276"/>
      <c r="R30" s="276"/>
      <c r="S30" s="276"/>
      <c r="T30" s="276"/>
      <c r="U30" s="276"/>
      <c r="V30" s="276"/>
      <c r="W30" s="276"/>
      <c r="X30" s="129"/>
    </row>
  </sheetData>
  <sheetProtection algorithmName="SHA-512" hashValue="wX+J2am3Wk3xkYOI0oBWt/LqKYVg0mOAXdBcHLrnJO4JaoO7y8q2v1Ys7EZ7rAVehvkoVBNZPSF6ITLK1iwf7g==" saltValue="izzMf8LQczbbmTgzcLsS2A==" spinCount="100000" sheet="1" objects="1" scenarios="1"/>
  <mergeCells count="18">
    <mergeCell ref="K13:M13"/>
    <mergeCell ref="B18:W18"/>
    <mergeCell ref="B29:W29"/>
    <mergeCell ref="B28:W28"/>
    <mergeCell ref="B22:V22"/>
    <mergeCell ref="V7:W7"/>
    <mergeCell ref="B20:W20"/>
    <mergeCell ref="B17:W17"/>
    <mergeCell ref="B25:W25"/>
    <mergeCell ref="B26:W26"/>
    <mergeCell ref="A12:X12"/>
    <mergeCell ref="A9:X9"/>
    <mergeCell ref="A8:X8"/>
    <mergeCell ref="B15:W15"/>
    <mergeCell ref="B19:W19"/>
    <mergeCell ref="B23:W23"/>
    <mergeCell ref="B21:W21"/>
    <mergeCell ref="E10:V10"/>
  </mergeCells>
  <pageMargins left="6.6666666666666671E-3" right="0.7" top="3.3333333333333335E-3"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0853-78F1-4521-8CE0-72CF8BCD8C17}">
  <dimension ref="A2:E102"/>
  <sheetViews>
    <sheetView showGridLines="0" topLeftCell="A4" zoomScaleNormal="100" workbookViewId="0">
      <selection activeCell="B13" sqref="B13"/>
    </sheetView>
  </sheetViews>
  <sheetFormatPr baseColWidth="10" defaultColWidth="11.453125" defaultRowHeight="14.5"/>
  <cols>
    <col min="1" max="1" width="16.81640625" customWidth="1"/>
    <col min="2" max="2" width="41.453125" customWidth="1"/>
    <col min="3" max="3" width="45.453125" customWidth="1"/>
    <col min="4" max="4" width="21.453125" customWidth="1"/>
    <col min="5" max="5" width="29.26953125" customWidth="1"/>
    <col min="7" max="7" width="11.453125" customWidth="1"/>
  </cols>
  <sheetData>
    <row r="2" spans="1:5" ht="23.5">
      <c r="B2" s="366" t="s">
        <v>437</v>
      </c>
      <c r="C2" s="367"/>
      <c r="D2" s="367"/>
      <c r="E2" s="368"/>
    </row>
    <row r="3" spans="1:5" ht="29">
      <c r="B3" s="94" t="s">
        <v>425</v>
      </c>
      <c r="C3" s="94" t="s">
        <v>436</v>
      </c>
      <c r="D3" s="94" t="s">
        <v>51</v>
      </c>
      <c r="E3" s="95" t="s">
        <v>435</v>
      </c>
    </row>
    <row r="4" spans="1:5" ht="29">
      <c r="A4" s="364" t="s">
        <v>434</v>
      </c>
      <c r="B4" s="73" t="s">
        <v>52</v>
      </c>
      <c r="C4" s="73" t="s">
        <v>371</v>
      </c>
      <c r="D4" s="73"/>
      <c r="E4" s="73"/>
    </row>
    <row r="5" spans="1:5" ht="72.5">
      <c r="A5" s="365"/>
      <c r="B5" s="73" t="s">
        <v>461</v>
      </c>
      <c r="C5" s="73" t="s">
        <v>352</v>
      </c>
      <c r="D5" s="73"/>
      <c r="E5" s="73"/>
    </row>
    <row r="6" spans="1:5" ht="43.5">
      <c r="A6" s="365"/>
      <c r="B6" s="73" t="s">
        <v>460</v>
      </c>
      <c r="C6" s="73" t="s">
        <v>465</v>
      </c>
      <c r="D6" s="73"/>
      <c r="E6" s="73"/>
    </row>
    <row r="7" spans="1:5" ht="58">
      <c r="A7" s="365"/>
      <c r="B7" s="73" t="s">
        <v>459</v>
      </c>
      <c r="C7" s="73" t="s">
        <v>466</v>
      </c>
      <c r="D7" s="73"/>
      <c r="E7" s="73"/>
    </row>
    <row r="8" spans="1:5" ht="43.5">
      <c r="A8" s="365"/>
      <c r="B8" s="73" t="s">
        <v>462</v>
      </c>
      <c r="C8" s="73" t="s">
        <v>357</v>
      </c>
      <c r="D8" s="73"/>
      <c r="E8" s="73"/>
    </row>
    <row r="9" spans="1:5" ht="43.5">
      <c r="A9" s="365"/>
      <c r="B9" s="73" t="s">
        <v>463</v>
      </c>
      <c r="C9" s="73" t="s">
        <v>356</v>
      </c>
      <c r="D9" s="73"/>
      <c r="E9" s="73"/>
    </row>
    <row r="10" spans="1:5" ht="29">
      <c r="A10" s="365"/>
      <c r="B10" s="73" t="s">
        <v>389</v>
      </c>
      <c r="C10" s="73" t="s">
        <v>355</v>
      </c>
      <c r="D10" s="73"/>
      <c r="E10" s="73"/>
    </row>
    <row r="11" spans="1:5" ht="43.5">
      <c r="A11" s="365"/>
      <c r="B11" s="73" t="s">
        <v>458</v>
      </c>
      <c r="C11" s="73" t="s">
        <v>354</v>
      </c>
      <c r="D11" s="73"/>
      <c r="E11" s="73"/>
    </row>
    <row r="12" spans="1:5" ht="58">
      <c r="A12" s="365"/>
      <c r="B12" s="73" t="s">
        <v>457</v>
      </c>
      <c r="C12" s="73" t="s">
        <v>353</v>
      </c>
      <c r="D12" s="73"/>
      <c r="E12" s="73"/>
    </row>
    <row r="13" spans="1:5">
      <c r="B13" s="313"/>
      <c r="C13" s="314"/>
      <c r="D13" s="313"/>
      <c r="E13" s="313"/>
    </row>
    <row r="14" spans="1:5">
      <c r="B14" s="313"/>
      <c r="C14" s="314"/>
      <c r="D14" s="313"/>
      <c r="E14" s="313"/>
    </row>
    <row r="15" spans="1:5">
      <c r="B15" s="313"/>
      <c r="C15" s="314"/>
      <c r="D15" s="313"/>
      <c r="E15" s="313"/>
    </row>
    <row r="16" spans="1:5">
      <c r="B16" s="313"/>
      <c r="C16" s="314"/>
      <c r="D16" s="313"/>
      <c r="E16" s="313"/>
    </row>
    <row r="17" spans="2:5">
      <c r="B17" s="313"/>
      <c r="C17" s="314"/>
      <c r="D17" s="313"/>
      <c r="E17" s="313"/>
    </row>
    <row r="18" spans="2:5">
      <c r="B18" s="313"/>
      <c r="C18" s="314"/>
      <c r="D18" s="313"/>
      <c r="E18" s="313"/>
    </row>
    <row r="19" spans="2:5">
      <c r="B19" s="313"/>
      <c r="C19" s="314"/>
      <c r="D19" s="313"/>
      <c r="E19" s="313"/>
    </row>
    <row r="20" spans="2:5">
      <c r="B20" s="313"/>
      <c r="C20" s="314"/>
      <c r="D20" s="313"/>
      <c r="E20" s="313"/>
    </row>
    <row r="21" spans="2:5">
      <c r="B21" s="313"/>
      <c r="C21" s="314"/>
      <c r="D21" s="313"/>
      <c r="E21" s="313"/>
    </row>
    <row r="22" spans="2:5">
      <c r="B22" s="313"/>
      <c r="C22" s="314"/>
      <c r="D22" s="313"/>
      <c r="E22" s="313"/>
    </row>
    <row r="23" spans="2:5">
      <c r="B23" s="313"/>
      <c r="C23" s="314"/>
      <c r="D23" s="313"/>
      <c r="E23" s="313"/>
    </row>
    <row r="24" spans="2:5">
      <c r="B24" s="313"/>
      <c r="C24" s="314"/>
      <c r="D24" s="313"/>
      <c r="E24" s="313"/>
    </row>
    <row r="25" spans="2:5">
      <c r="B25" s="313"/>
      <c r="C25" s="314"/>
      <c r="D25" s="313"/>
      <c r="E25" s="313"/>
    </row>
    <row r="26" spans="2:5">
      <c r="B26" s="313"/>
      <c r="C26" s="314"/>
      <c r="D26" s="313"/>
      <c r="E26" s="313"/>
    </row>
    <row r="27" spans="2:5">
      <c r="B27" s="313"/>
      <c r="C27" s="314"/>
      <c r="D27" s="313"/>
      <c r="E27" s="313"/>
    </row>
    <row r="28" spans="2:5">
      <c r="B28" s="313"/>
      <c r="C28" s="314"/>
      <c r="D28" s="313"/>
      <c r="E28" s="313"/>
    </row>
    <row r="29" spans="2:5">
      <c r="B29" s="313"/>
      <c r="C29" s="314"/>
      <c r="D29" s="313"/>
      <c r="E29" s="313"/>
    </row>
    <row r="30" spans="2:5">
      <c r="B30" s="313"/>
      <c r="C30" s="314"/>
      <c r="D30" s="313"/>
      <c r="E30" s="313"/>
    </row>
    <row r="31" spans="2:5">
      <c r="B31" s="313"/>
      <c r="C31" s="314"/>
      <c r="D31" s="313"/>
      <c r="E31" s="313"/>
    </row>
    <row r="32" spans="2:5">
      <c r="B32" s="313"/>
      <c r="C32" s="314"/>
      <c r="D32" s="313"/>
      <c r="E32" s="313"/>
    </row>
    <row r="33" spans="2:5">
      <c r="B33" s="313"/>
      <c r="C33" s="314"/>
      <c r="D33" s="313"/>
      <c r="E33" s="313"/>
    </row>
    <row r="34" spans="2:5">
      <c r="B34" s="313"/>
      <c r="C34" s="314"/>
      <c r="D34" s="313"/>
      <c r="E34" s="313"/>
    </row>
    <row r="35" spans="2:5">
      <c r="B35" s="313"/>
      <c r="C35" s="314"/>
      <c r="D35" s="313"/>
      <c r="E35" s="313"/>
    </row>
    <row r="36" spans="2:5">
      <c r="B36" s="313"/>
      <c r="C36" s="314"/>
      <c r="D36" s="313"/>
      <c r="E36" s="313"/>
    </row>
    <row r="37" spans="2:5">
      <c r="B37" s="313"/>
      <c r="C37" s="314"/>
      <c r="D37" s="313"/>
      <c r="E37" s="313"/>
    </row>
    <row r="38" spans="2:5">
      <c r="B38" s="313"/>
      <c r="C38" s="314"/>
      <c r="D38" s="313"/>
      <c r="E38" s="313"/>
    </row>
    <row r="39" spans="2:5">
      <c r="B39" s="313"/>
      <c r="C39" s="314"/>
      <c r="D39" s="313"/>
      <c r="E39" s="313"/>
    </row>
    <row r="40" spans="2:5">
      <c r="B40" s="313"/>
      <c r="C40" s="314"/>
      <c r="D40" s="313"/>
      <c r="E40" s="313"/>
    </row>
    <row r="41" spans="2:5">
      <c r="B41" s="313"/>
      <c r="C41" s="314"/>
      <c r="D41" s="313"/>
      <c r="E41" s="313"/>
    </row>
    <row r="42" spans="2:5">
      <c r="B42" s="313"/>
      <c r="C42" s="314"/>
      <c r="D42" s="313"/>
      <c r="E42" s="313"/>
    </row>
    <row r="43" spans="2:5">
      <c r="B43" s="313"/>
      <c r="C43" s="314"/>
      <c r="D43" s="313"/>
      <c r="E43" s="313"/>
    </row>
    <row r="44" spans="2:5">
      <c r="B44" s="313"/>
      <c r="C44" s="314"/>
      <c r="D44" s="313"/>
      <c r="E44" s="313"/>
    </row>
    <row r="45" spans="2:5">
      <c r="B45" s="313"/>
      <c r="C45" s="314"/>
      <c r="D45" s="313"/>
      <c r="E45" s="313"/>
    </row>
    <row r="46" spans="2:5">
      <c r="B46" s="313"/>
      <c r="C46" s="314"/>
      <c r="D46" s="313"/>
      <c r="E46" s="313"/>
    </row>
    <row r="47" spans="2:5">
      <c r="B47" s="313"/>
      <c r="C47" s="314"/>
      <c r="D47" s="313"/>
      <c r="E47" s="313"/>
    </row>
    <row r="48" spans="2:5">
      <c r="B48" s="313"/>
      <c r="C48" s="314"/>
      <c r="D48" s="313"/>
      <c r="E48" s="313"/>
    </row>
    <row r="49" spans="2:5">
      <c r="B49" s="313"/>
      <c r="C49" s="314"/>
      <c r="D49" s="313"/>
      <c r="E49" s="313"/>
    </row>
    <row r="50" spans="2:5">
      <c r="B50" s="313"/>
      <c r="C50" s="314"/>
      <c r="D50" s="313"/>
      <c r="E50" s="313"/>
    </row>
    <row r="51" spans="2:5">
      <c r="B51" s="313"/>
      <c r="C51" s="314"/>
      <c r="D51" s="313"/>
      <c r="E51" s="313"/>
    </row>
    <row r="52" spans="2:5">
      <c r="B52" s="313"/>
      <c r="C52" s="314"/>
      <c r="D52" s="313"/>
      <c r="E52" s="313"/>
    </row>
    <row r="53" spans="2:5">
      <c r="B53" s="313"/>
      <c r="C53" s="314"/>
      <c r="D53" s="313"/>
      <c r="E53" s="313"/>
    </row>
    <row r="54" spans="2:5">
      <c r="B54" s="313"/>
      <c r="C54" s="314"/>
      <c r="D54" s="313"/>
      <c r="E54" s="313"/>
    </row>
    <row r="55" spans="2:5">
      <c r="B55" s="313"/>
      <c r="C55" s="314"/>
      <c r="D55" s="313"/>
      <c r="E55" s="313"/>
    </row>
    <row r="56" spans="2:5">
      <c r="B56" s="313"/>
      <c r="C56" s="314"/>
      <c r="D56" s="313"/>
      <c r="E56" s="313"/>
    </row>
    <row r="57" spans="2:5">
      <c r="B57" s="313"/>
      <c r="C57" s="314"/>
      <c r="D57" s="313"/>
      <c r="E57" s="313"/>
    </row>
    <row r="58" spans="2:5">
      <c r="B58" s="313"/>
      <c r="C58" s="314"/>
      <c r="D58" s="313"/>
      <c r="E58" s="313"/>
    </row>
    <row r="59" spans="2:5">
      <c r="B59" s="313"/>
      <c r="C59" s="314"/>
      <c r="D59" s="313"/>
      <c r="E59" s="313"/>
    </row>
    <row r="60" spans="2:5">
      <c r="B60" s="313"/>
      <c r="C60" s="314"/>
      <c r="D60" s="313"/>
      <c r="E60" s="313"/>
    </row>
    <row r="61" spans="2:5">
      <c r="B61" s="313"/>
      <c r="C61" s="314"/>
      <c r="D61" s="313"/>
      <c r="E61" s="313"/>
    </row>
    <row r="62" spans="2:5">
      <c r="B62" s="313"/>
      <c r="C62" s="314"/>
      <c r="D62" s="313"/>
      <c r="E62" s="313"/>
    </row>
    <row r="63" spans="2:5">
      <c r="B63" s="313"/>
      <c r="C63" s="314"/>
      <c r="D63" s="313"/>
      <c r="E63" s="313"/>
    </row>
    <row r="64" spans="2:5">
      <c r="B64" s="313"/>
      <c r="C64" s="314"/>
      <c r="D64" s="313"/>
      <c r="E64" s="313"/>
    </row>
    <row r="65" spans="2:5">
      <c r="B65" s="313"/>
      <c r="C65" s="314"/>
      <c r="D65" s="313"/>
      <c r="E65" s="313"/>
    </row>
    <row r="66" spans="2:5">
      <c r="B66" s="313"/>
      <c r="C66" s="314"/>
      <c r="D66" s="313"/>
      <c r="E66" s="313"/>
    </row>
    <row r="67" spans="2:5">
      <c r="B67" s="313"/>
      <c r="C67" s="314"/>
      <c r="D67" s="313"/>
      <c r="E67" s="313"/>
    </row>
    <row r="68" spans="2:5">
      <c r="B68" s="313"/>
      <c r="C68" s="314"/>
      <c r="D68" s="313"/>
      <c r="E68" s="313"/>
    </row>
    <row r="69" spans="2:5">
      <c r="B69" s="313"/>
      <c r="C69" s="314"/>
      <c r="D69" s="313"/>
      <c r="E69" s="313"/>
    </row>
    <row r="70" spans="2:5">
      <c r="B70" s="313"/>
      <c r="C70" s="314"/>
      <c r="D70" s="313"/>
      <c r="E70" s="313"/>
    </row>
    <row r="71" spans="2:5">
      <c r="B71" s="313"/>
      <c r="C71" s="314"/>
      <c r="D71" s="313"/>
      <c r="E71" s="313"/>
    </row>
    <row r="72" spans="2:5">
      <c r="B72" s="313"/>
      <c r="C72" s="314"/>
      <c r="D72" s="313"/>
      <c r="E72" s="313"/>
    </row>
    <row r="73" spans="2:5">
      <c r="B73" s="313"/>
      <c r="C73" s="314"/>
      <c r="D73" s="313"/>
      <c r="E73" s="313"/>
    </row>
    <row r="74" spans="2:5">
      <c r="B74" s="313"/>
      <c r="C74" s="314"/>
      <c r="D74" s="313"/>
      <c r="E74" s="313"/>
    </row>
    <row r="75" spans="2:5">
      <c r="B75" s="313"/>
      <c r="C75" s="314"/>
      <c r="D75" s="313"/>
      <c r="E75" s="313"/>
    </row>
    <row r="76" spans="2:5">
      <c r="B76" s="313"/>
      <c r="C76" s="314"/>
      <c r="D76" s="313"/>
      <c r="E76" s="313"/>
    </row>
    <row r="77" spans="2:5">
      <c r="B77" s="313"/>
      <c r="C77" s="314"/>
      <c r="D77" s="313"/>
      <c r="E77" s="313"/>
    </row>
    <row r="78" spans="2:5">
      <c r="B78" s="313"/>
      <c r="C78" s="314"/>
      <c r="D78" s="313"/>
      <c r="E78" s="313"/>
    </row>
    <row r="79" spans="2:5">
      <c r="B79" s="313"/>
      <c r="C79" s="314"/>
      <c r="D79" s="313"/>
      <c r="E79" s="313"/>
    </row>
    <row r="80" spans="2:5">
      <c r="B80" s="313"/>
      <c r="C80" s="314"/>
      <c r="D80" s="313"/>
      <c r="E80" s="313"/>
    </row>
    <row r="81" spans="2:5">
      <c r="B81" s="313"/>
      <c r="C81" s="314"/>
      <c r="D81" s="313"/>
      <c r="E81" s="313"/>
    </row>
    <row r="82" spans="2:5">
      <c r="B82" s="313"/>
      <c r="C82" s="314"/>
      <c r="D82" s="313"/>
      <c r="E82" s="313"/>
    </row>
    <row r="83" spans="2:5">
      <c r="B83" s="313"/>
      <c r="C83" s="314"/>
      <c r="D83" s="313"/>
      <c r="E83" s="313"/>
    </row>
    <row r="84" spans="2:5">
      <c r="B84" s="313"/>
      <c r="C84" s="314"/>
      <c r="D84" s="313"/>
      <c r="E84" s="313"/>
    </row>
    <row r="85" spans="2:5">
      <c r="B85" s="313"/>
      <c r="C85" s="314"/>
      <c r="D85" s="313"/>
      <c r="E85" s="313"/>
    </row>
    <row r="86" spans="2:5">
      <c r="B86" s="313"/>
      <c r="C86" s="314"/>
      <c r="D86" s="313"/>
      <c r="E86" s="313"/>
    </row>
    <row r="87" spans="2:5">
      <c r="B87" s="313"/>
      <c r="C87" s="314"/>
      <c r="D87" s="313"/>
      <c r="E87" s="313"/>
    </row>
    <row r="88" spans="2:5">
      <c r="B88" s="313"/>
      <c r="C88" s="314"/>
      <c r="D88" s="313"/>
      <c r="E88" s="313"/>
    </row>
    <row r="89" spans="2:5">
      <c r="B89" s="313"/>
      <c r="C89" s="314"/>
      <c r="D89" s="313"/>
      <c r="E89" s="313"/>
    </row>
    <row r="90" spans="2:5">
      <c r="B90" s="313"/>
      <c r="C90" s="314"/>
      <c r="D90" s="313"/>
      <c r="E90" s="313"/>
    </row>
    <row r="91" spans="2:5">
      <c r="B91" s="313"/>
      <c r="C91" s="314"/>
      <c r="D91" s="313"/>
      <c r="E91" s="313"/>
    </row>
    <row r="92" spans="2:5">
      <c r="B92" s="313"/>
      <c r="C92" s="314"/>
      <c r="D92" s="313"/>
      <c r="E92" s="313"/>
    </row>
    <row r="93" spans="2:5">
      <c r="B93" s="313"/>
      <c r="C93" s="314"/>
      <c r="D93" s="313"/>
      <c r="E93" s="313"/>
    </row>
    <row r="94" spans="2:5">
      <c r="B94" s="313"/>
      <c r="C94" s="314"/>
      <c r="D94" s="313"/>
      <c r="E94" s="313"/>
    </row>
    <row r="95" spans="2:5">
      <c r="B95" s="313"/>
      <c r="C95" s="314"/>
      <c r="D95" s="313"/>
      <c r="E95" s="313"/>
    </row>
    <row r="96" spans="2:5">
      <c r="B96" s="313"/>
      <c r="C96" s="314"/>
      <c r="D96" s="313"/>
      <c r="E96" s="313"/>
    </row>
    <row r="97" spans="2:5">
      <c r="B97" s="313"/>
      <c r="C97" s="314"/>
      <c r="D97" s="313"/>
      <c r="E97" s="313"/>
    </row>
    <row r="98" spans="2:5">
      <c r="B98" s="313"/>
      <c r="C98" s="314"/>
      <c r="D98" s="313"/>
      <c r="E98" s="313"/>
    </row>
    <row r="99" spans="2:5">
      <c r="B99" s="313"/>
      <c r="C99" s="314"/>
      <c r="D99" s="313"/>
      <c r="E99" s="313"/>
    </row>
    <row r="100" spans="2:5">
      <c r="B100" s="313"/>
      <c r="C100" s="314"/>
      <c r="D100" s="313"/>
      <c r="E100" s="313"/>
    </row>
    <row r="101" spans="2:5">
      <c r="B101" s="313"/>
      <c r="C101" s="314"/>
      <c r="D101" s="313"/>
      <c r="E101" s="313"/>
    </row>
    <row r="102" spans="2:5">
      <c r="B102" s="313"/>
      <c r="C102" s="314"/>
      <c r="D102" s="313"/>
      <c r="E102" s="313"/>
    </row>
  </sheetData>
  <sheetProtection algorithmName="SHA-512" hashValue="YtYkTXUrbaoNV5YHmgZrA0t3kqD4cGThZobBZZbmSKIU1RrXG9jDgtCJWXYlQbMxrsA54BhtfX5XelosF4LDdw==" saltValue="CLWw9y67ffmpPngD0pAG+A==" spinCount="100000" sheet="1" objects="1" scenarios="1"/>
  <mergeCells count="2">
    <mergeCell ref="A4:A12"/>
    <mergeCell ref="B2:E2"/>
  </mergeCells>
  <dataValidations count="7">
    <dataValidation type="list" allowBlank="1" showInputMessage="1" showErrorMessage="1" sqref="D4:D12" xr:uid="{D5AF6A31-54E2-499D-8314-1D0A9462A0E9}">
      <formula1>"Au réel, OCS , Coût unitaire"</formula1>
    </dataValidation>
    <dataValidation type="list" allowBlank="1" showInputMessage="1" showErrorMessage="1" promptTitle="Au réal ou au forfait (OCS)" prompt="Choisissez parmi au réel ou OCS selon la modalité de calcul choisie" sqref="D13:D102" xr:uid="{3EBC20F7-5837-4C31-A170-CE841CC49F3F}">
      <formula1>"Au réel, OCS , Coût unitaire"</formula1>
    </dataValidation>
    <dataValidation type="list" allowBlank="1" showInputMessage="1" showErrorMessage="1" sqref="E4:E12" xr:uid="{30FA4FE2-D43D-4BB7-A608-714D41C37C79}">
      <formula1>"1- Frais de personnel, 2- OCS forfaitaire, 3 - Coût unitaire conseil"</formula1>
    </dataValidation>
    <dataValidation type="list" allowBlank="1" showInputMessage="1" showErrorMessage="1" promptTitle="Catégorie de dépense" prompt="Choisissez entre Frais de personnel et OCS selon la réponse entrée en colonne E" sqref="E13:E102" xr:uid="{8E5337EB-A172-488E-9D02-2550EEE1315F}">
      <formula1>"1-Frais de personnel , 2-OCS , 3-Coût unitaire"</formula1>
    </dataValidation>
    <dataValidation type="list" allowBlank="1" showInputMessage="1" showErrorMessage="1" promptTitle="Sélectionnez un type d'action" prompt="Cliquez sur le menu déroulant et associez un type d'action au poste choisi tel que présenté dans les lignes 4 à 12" sqref="C13:C102" xr:uid="{DE7EBEC5-5D7A-4CF1-A6A8-74996906636F}">
      <formula1>$C$4:$C$12</formula1>
    </dataValidation>
    <dataValidation type="list" allowBlank="1" showInputMessage="1" showErrorMessage="1" promptTitle="Sélectionnez un type d'action" prompt="Cliquez sur le menu déroulant" sqref="C13:C102" xr:uid="{2344D16C-C795-4AAF-B0BA-84A4942586BE}">
      <formula1>"Etude de faisabilité , Réa-PDE-JA , Conseil technique , Conseil aux opé éco de dev rural et/ou culturel , Conseil-DJA , Conseil-PDE-JA , Suivi-PDE-JA , Conseil réduction pollution sol , Conseil réduction déchets"</formula1>
    </dataValidation>
    <dataValidation type="list" allowBlank="1" showInputMessage="1" showErrorMessage="1" promptTitle="Sélectionnez un type d'action" prompt="Cliquez sur le menu déroulant et associez un type d'action au poste choisi tel que présenté dans les lignes 4 à 12" sqref="B13:B102" xr:uid="{DE9D01E8-F9EC-4F2C-92C7-22A18CD154B1}">
      <formula1>$B$4:$B$12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D6DE7-4FDE-4690-9108-12579FD1BD4F}">
  <sheetPr codeName="Feuil7">
    <pageSetUpPr fitToPage="1"/>
  </sheetPr>
  <dimension ref="A1:AE105"/>
  <sheetViews>
    <sheetView showGridLines="0" zoomScale="70" zoomScaleNormal="70" workbookViewId="0">
      <selection activeCell="B5" sqref="B5"/>
    </sheetView>
  </sheetViews>
  <sheetFormatPr baseColWidth="10" defaultColWidth="11.453125" defaultRowHeight="14.5" outlineLevelCol="1"/>
  <cols>
    <col min="1" max="1" width="10.453125" style="37" customWidth="1"/>
    <col min="2" max="5" width="27.453125" style="37" customWidth="1"/>
    <col min="6" max="7" width="21.81640625" style="37" customWidth="1"/>
    <col min="8" max="9" width="19.453125" style="37" customWidth="1"/>
    <col min="10" max="10" width="21.453125" style="37" customWidth="1"/>
    <col min="11" max="11" width="19.453125" style="37" customWidth="1"/>
    <col min="12" max="12" width="27.453125" style="37" customWidth="1"/>
    <col min="13" max="13" width="19.453125" style="37" customWidth="1"/>
    <col min="14" max="14" width="50.453125" style="37" customWidth="1"/>
    <col min="15" max="15" width="27.453125" style="37" hidden="1" customWidth="1" outlineLevel="1"/>
    <col min="16" max="16" width="27.453125" style="37" hidden="1" customWidth="1" collapsed="1"/>
    <col min="17" max="18" width="27.453125" style="37" hidden="1" customWidth="1" outlineLevel="1"/>
    <col min="19" max="24" width="19.453125" style="37" hidden="1" customWidth="1" outlineLevel="1"/>
    <col min="25" max="25" width="27.453125" style="37" hidden="1" customWidth="1" collapsed="1"/>
    <col min="26" max="27" width="19.453125" style="37" hidden="1" customWidth="1" outlineLevel="1"/>
    <col min="28" max="28" width="50.453125" style="37" hidden="1" customWidth="1" outlineLevel="1"/>
    <col min="29" max="29" width="80.453125" style="37" hidden="1" customWidth="1" outlineLevel="1"/>
    <col min="30" max="30" width="19.453125" style="37" hidden="1" customWidth="1" outlineLevel="1"/>
    <col min="31" max="31" width="11.453125" style="37" collapsed="1"/>
    <col min="32" max="16384" width="11.453125" style="37"/>
  </cols>
  <sheetData>
    <row r="1" spans="1:30" ht="73.5" customHeight="1">
      <c r="A1" s="369" t="s">
        <v>57</v>
      </c>
      <c r="B1" s="369"/>
      <c r="C1" s="369"/>
      <c r="D1" s="369"/>
      <c r="E1" s="369"/>
      <c r="F1" s="369"/>
      <c r="G1" s="369"/>
      <c r="H1" s="369"/>
      <c r="I1" s="369"/>
      <c r="J1" s="369"/>
      <c r="K1" s="369"/>
      <c r="L1" s="369"/>
      <c r="M1" s="369"/>
      <c r="N1" s="370"/>
      <c r="O1" s="375" t="s">
        <v>367</v>
      </c>
      <c r="P1" s="376"/>
      <c r="Q1" s="376"/>
      <c r="R1" s="376"/>
      <c r="S1" s="376"/>
      <c r="T1" s="376"/>
      <c r="U1" s="376"/>
      <c r="V1" s="376"/>
      <c r="W1" s="376"/>
      <c r="X1" s="376"/>
      <c r="Y1" s="376"/>
      <c r="Z1" s="376"/>
      <c r="AA1" s="376"/>
      <c r="AB1" s="376"/>
      <c r="AC1" s="376"/>
      <c r="AD1" s="377"/>
    </row>
    <row r="2" spans="1:30" ht="73.5" customHeight="1">
      <c r="A2" s="373" t="s">
        <v>53</v>
      </c>
      <c r="B2" s="95" t="s">
        <v>58</v>
      </c>
      <c r="C2" s="94" t="s">
        <v>425</v>
      </c>
      <c r="D2" s="95" t="s">
        <v>56</v>
      </c>
      <c r="E2" s="95" t="s">
        <v>59</v>
      </c>
      <c r="F2" s="236" t="s">
        <v>446</v>
      </c>
      <c r="G2" s="147" t="s">
        <v>63</v>
      </c>
      <c r="H2" s="380" t="s">
        <v>61</v>
      </c>
      <c r="I2" s="381"/>
      <c r="J2" s="382"/>
      <c r="K2" s="95" t="s">
        <v>444</v>
      </c>
      <c r="L2" s="94" t="s">
        <v>60</v>
      </c>
      <c r="M2" s="95" t="s">
        <v>62</v>
      </c>
      <c r="N2" s="84" t="s">
        <v>39</v>
      </c>
      <c r="O2" s="87" t="s">
        <v>64</v>
      </c>
      <c r="P2" s="93" t="s">
        <v>425</v>
      </c>
      <c r="Q2" s="81" t="s">
        <v>56</v>
      </c>
      <c r="R2" s="81" t="s">
        <v>59</v>
      </c>
      <c r="S2" s="81" t="s">
        <v>446</v>
      </c>
      <c r="T2" s="81" t="s">
        <v>63</v>
      </c>
      <c r="U2" s="383" t="s">
        <v>61</v>
      </c>
      <c r="V2" s="384"/>
      <c r="W2" s="385"/>
      <c r="X2" s="81" t="s">
        <v>444</v>
      </c>
      <c r="Y2" s="93" t="s">
        <v>60</v>
      </c>
      <c r="Z2" s="81" t="s">
        <v>62</v>
      </c>
      <c r="AA2" s="81" t="s">
        <v>65</v>
      </c>
      <c r="AB2" s="81" t="s">
        <v>54</v>
      </c>
      <c r="AC2" s="81" t="s">
        <v>41</v>
      </c>
      <c r="AD2" s="81" t="s">
        <v>18</v>
      </c>
    </row>
    <row r="3" spans="1:30" ht="130.5">
      <c r="A3" s="374"/>
      <c r="B3" s="74" t="s">
        <v>66</v>
      </c>
      <c r="C3" s="72" t="s">
        <v>478</v>
      </c>
      <c r="D3" s="74" t="s">
        <v>67</v>
      </c>
      <c r="E3" s="74" t="s">
        <v>68</v>
      </c>
      <c r="F3" s="72" t="s">
        <v>479</v>
      </c>
      <c r="G3" s="148" t="s">
        <v>480</v>
      </c>
      <c r="H3" s="72" t="s">
        <v>481</v>
      </c>
      <c r="I3" s="72" t="s">
        <v>70</v>
      </c>
      <c r="J3" s="74" t="s">
        <v>71</v>
      </c>
      <c r="K3" s="74" t="s">
        <v>445</v>
      </c>
      <c r="L3" s="72" t="s">
        <v>69</v>
      </c>
      <c r="M3" s="74" t="s">
        <v>72</v>
      </c>
      <c r="N3" s="85" t="s">
        <v>43</v>
      </c>
      <c r="O3" s="88" t="s">
        <v>44</v>
      </c>
      <c r="P3" s="80" t="s">
        <v>44</v>
      </c>
      <c r="Q3" s="80" t="s">
        <v>44</v>
      </c>
      <c r="R3" s="80" t="s">
        <v>44</v>
      </c>
      <c r="S3" s="80" t="s">
        <v>44</v>
      </c>
      <c r="T3" s="80" t="s">
        <v>44</v>
      </c>
      <c r="U3" s="80" t="s">
        <v>73</v>
      </c>
      <c r="V3" s="80" t="s">
        <v>74</v>
      </c>
      <c r="W3" s="80" t="s">
        <v>75</v>
      </c>
      <c r="X3" s="80" t="s">
        <v>44</v>
      </c>
      <c r="Y3" s="80" t="s">
        <v>44</v>
      </c>
      <c r="Z3" s="80" t="s">
        <v>44</v>
      </c>
      <c r="AA3" s="79" t="s">
        <v>55</v>
      </c>
      <c r="AB3" s="79" t="s">
        <v>45</v>
      </c>
      <c r="AC3" s="79" t="s">
        <v>46</v>
      </c>
      <c r="AD3" s="79" t="s">
        <v>47</v>
      </c>
    </row>
    <row r="4" spans="1:30">
      <c r="A4" s="73" t="s">
        <v>48</v>
      </c>
      <c r="B4" s="76" t="s">
        <v>76</v>
      </c>
      <c r="C4" s="73" t="s">
        <v>460</v>
      </c>
      <c r="D4" s="76" t="s">
        <v>77</v>
      </c>
      <c r="E4" s="73" t="s">
        <v>78</v>
      </c>
      <c r="F4" s="73" t="s">
        <v>447</v>
      </c>
      <c r="G4" s="149" t="s">
        <v>79</v>
      </c>
      <c r="H4" s="144">
        <v>2000</v>
      </c>
      <c r="I4" s="144">
        <v>500</v>
      </c>
      <c r="J4" s="146">
        <f>H4+I4</f>
        <v>2500</v>
      </c>
      <c r="K4" s="231">
        <v>1</v>
      </c>
      <c r="L4" s="73" t="s">
        <v>446</v>
      </c>
      <c r="M4" s="146">
        <f>J4*K4</f>
        <v>2500</v>
      </c>
      <c r="N4" s="86" t="s">
        <v>456</v>
      </c>
      <c r="O4" s="90"/>
      <c r="P4" s="73"/>
      <c r="Q4" s="76"/>
      <c r="R4" s="73"/>
      <c r="S4" s="73"/>
      <c r="T4" s="73"/>
      <c r="U4" s="73"/>
      <c r="V4" s="73"/>
      <c r="W4" s="77"/>
      <c r="X4" s="77"/>
      <c r="Y4" s="73"/>
      <c r="Z4" s="77"/>
      <c r="AA4" s="286"/>
      <c r="AB4" s="75"/>
      <c r="AC4" s="82"/>
      <c r="AD4" s="82"/>
    </row>
    <row r="5" spans="1:30">
      <c r="A5" s="38">
        <v>1</v>
      </c>
      <c r="B5" s="234"/>
      <c r="C5" s="313"/>
      <c r="D5" s="234"/>
      <c r="E5" s="315"/>
      <c r="F5" s="314"/>
      <c r="G5" s="314"/>
      <c r="H5" s="316"/>
      <c r="I5" s="316"/>
      <c r="J5" s="232">
        <f>H5+I5</f>
        <v>0</v>
      </c>
      <c r="K5" s="235"/>
      <c r="L5" s="315"/>
      <c r="M5" s="233" t="str">
        <f>IF(J5=0,"",J5*K5)</f>
        <v/>
      </c>
      <c r="N5" s="317"/>
      <c r="O5" s="89">
        <f t="shared" ref="O5:O36" si="0">B5</f>
        <v>0</v>
      </c>
      <c r="P5" s="257">
        <f t="shared" ref="P5:P36" si="1">C5</f>
        <v>0</v>
      </c>
      <c r="Q5" s="9">
        <f t="shared" ref="Q5:Q36" si="2">D5</f>
        <v>0</v>
      </c>
      <c r="R5" s="9">
        <f t="shared" ref="R5:R36" si="3">E5</f>
        <v>0</v>
      </c>
      <c r="S5" s="9">
        <f t="shared" ref="S5:S36" si="4">F5</f>
        <v>0</v>
      </c>
      <c r="T5" s="9">
        <f t="shared" ref="T5:T36" si="5">G5</f>
        <v>0</v>
      </c>
      <c r="U5" s="145">
        <f t="shared" ref="U5:U36" si="6">H5</f>
        <v>0</v>
      </c>
      <c r="V5" s="145">
        <f t="shared" ref="V5:V36" si="7">I5</f>
        <v>0</v>
      </c>
      <c r="W5" s="71">
        <f t="shared" ref="W5:W36" si="8">J5</f>
        <v>0</v>
      </c>
      <c r="X5" s="258">
        <f t="shared" ref="X5:X36" si="9">K5</f>
        <v>0</v>
      </c>
      <c r="Y5" s="287">
        <f>L5</f>
        <v>0</v>
      </c>
      <c r="Z5" s="71" t="str">
        <f t="shared" ref="Z5:Z36" si="10">M5</f>
        <v/>
      </c>
      <c r="AA5" s="288">
        <f>IF(X5&lt;&gt;0,X5*W5,0)</f>
        <v>0</v>
      </c>
      <c r="AB5" s="70"/>
      <c r="AC5" s="100" t="str" cm="1">
        <f t="array" ref="AC5">_xlfn.IFS(M5="","",AA5&gt;M5,"KO : Le montant retenu est supérieur au montant présenté. Merci de revoir la ligne de dépense ou plafonner son montant.",M5=0,"",AA5=M5,"OK",AA5&lt;M5,"Montant instruit inférieur au montant présenté.")</f>
        <v/>
      </c>
      <c r="AD5" s="69" t="str">
        <f t="shared" ref="AD5:AD36" si="11">IF(M5="","",M5-AA5)</f>
        <v/>
      </c>
    </row>
    <row r="6" spans="1:30">
      <c r="A6" s="38">
        <v>2</v>
      </c>
      <c r="B6" s="234"/>
      <c r="C6" s="313"/>
      <c r="D6" s="234"/>
      <c r="E6" s="315"/>
      <c r="F6" s="314"/>
      <c r="G6" s="314"/>
      <c r="H6" s="316"/>
      <c r="I6" s="316"/>
      <c r="J6" s="232">
        <f t="shared" ref="J6:J68" si="12">H6+I6</f>
        <v>0</v>
      </c>
      <c r="K6" s="235"/>
      <c r="L6" s="315"/>
      <c r="M6" s="233" t="str">
        <f t="shared" ref="M6:M69" si="13">IF(J6=0,"",J6*K6)</f>
        <v/>
      </c>
      <c r="N6" s="317"/>
      <c r="O6" s="89">
        <f t="shared" si="0"/>
        <v>0</v>
      </c>
      <c r="P6" s="257">
        <f t="shared" si="1"/>
        <v>0</v>
      </c>
      <c r="Q6" s="9">
        <f t="shared" si="2"/>
        <v>0</v>
      </c>
      <c r="R6" s="9">
        <f t="shared" si="3"/>
        <v>0</v>
      </c>
      <c r="S6" s="9">
        <f t="shared" si="4"/>
        <v>0</v>
      </c>
      <c r="T6" s="9">
        <f t="shared" si="5"/>
        <v>0</v>
      </c>
      <c r="U6" s="145">
        <f t="shared" si="6"/>
        <v>0</v>
      </c>
      <c r="V6" s="145">
        <f t="shared" si="7"/>
        <v>0</v>
      </c>
      <c r="W6" s="71">
        <f t="shared" si="8"/>
        <v>0</v>
      </c>
      <c r="X6" s="258">
        <f t="shared" si="9"/>
        <v>0</v>
      </c>
      <c r="Y6" s="287">
        <f t="shared" ref="Y6:Y36" si="14">L6</f>
        <v>0</v>
      </c>
      <c r="Z6" s="71" t="str">
        <f t="shared" si="10"/>
        <v/>
      </c>
      <c r="AA6" s="288">
        <f t="shared" ref="AA6:AA69" si="15">IF(X6&lt;&gt;0,X6*W6,0)</f>
        <v>0</v>
      </c>
      <c r="AB6" s="70"/>
      <c r="AC6" s="100" t="str" cm="1">
        <f t="array" ref="AC6">_xlfn.IFS(M6="","",AA6&gt;M6,"KO : Le montant retenu est supérieur au montant présenté. Merci de revoir la ligne de dépense ou plafonner son montant.",M6=0,"",AA6=M6,"OK",AA6&lt;M6,"Montant instruit inférieur au montant présenté.")</f>
        <v/>
      </c>
      <c r="AD6" s="69" t="str">
        <f t="shared" si="11"/>
        <v/>
      </c>
    </row>
    <row r="7" spans="1:30">
      <c r="A7" s="38">
        <v>3</v>
      </c>
      <c r="B7" s="234"/>
      <c r="C7" s="313"/>
      <c r="D7" s="234"/>
      <c r="E7" s="315"/>
      <c r="F7" s="314"/>
      <c r="G7" s="314"/>
      <c r="H7" s="316"/>
      <c r="I7" s="316"/>
      <c r="J7" s="232">
        <f t="shared" si="12"/>
        <v>0</v>
      </c>
      <c r="K7" s="235"/>
      <c r="L7" s="315"/>
      <c r="M7" s="233" t="str">
        <f t="shared" si="13"/>
        <v/>
      </c>
      <c r="N7" s="317"/>
      <c r="O7" s="89">
        <f t="shared" si="0"/>
        <v>0</v>
      </c>
      <c r="P7" s="257">
        <f t="shared" si="1"/>
        <v>0</v>
      </c>
      <c r="Q7" s="9">
        <f t="shared" si="2"/>
        <v>0</v>
      </c>
      <c r="R7" s="9">
        <f t="shared" si="3"/>
        <v>0</v>
      </c>
      <c r="S7" s="9">
        <f t="shared" si="4"/>
        <v>0</v>
      </c>
      <c r="T7" s="9">
        <f t="shared" si="5"/>
        <v>0</v>
      </c>
      <c r="U7" s="145">
        <f t="shared" si="6"/>
        <v>0</v>
      </c>
      <c r="V7" s="145">
        <f t="shared" si="7"/>
        <v>0</v>
      </c>
      <c r="W7" s="71">
        <f t="shared" si="8"/>
        <v>0</v>
      </c>
      <c r="X7" s="258">
        <f t="shared" si="9"/>
        <v>0</v>
      </c>
      <c r="Y7" s="287">
        <f t="shared" si="14"/>
        <v>0</v>
      </c>
      <c r="Z7" s="71" t="str">
        <f t="shared" si="10"/>
        <v/>
      </c>
      <c r="AA7" s="288">
        <f t="shared" si="15"/>
        <v>0</v>
      </c>
      <c r="AB7" s="70"/>
      <c r="AC7" s="100" t="str" cm="1">
        <f t="array" ref="AC7">_xlfn.IFS(M7="","",AA7&gt;M7,"KO : Le montant retenu est supérieur au montant présenté. Merci de revoir la ligne de dépense ou plafonner son montant.",M7=0,"",AA7=M7,"OK",AA7&lt;M7,"Montant instruit inférieur au montant présenté.")</f>
        <v/>
      </c>
      <c r="AD7" s="69" t="str">
        <f t="shared" si="11"/>
        <v/>
      </c>
    </row>
    <row r="8" spans="1:30">
      <c r="A8" s="38">
        <v>4</v>
      </c>
      <c r="B8" s="234"/>
      <c r="C8" s="313"/>
      <c r="D8" s="234"/>
      <c r="E8" s="315"/>
      <c r="F8" s="314"/>
      <c r="G8" s="314"/>
      <c r="H8" s="316"/>
      <c r="I8" s="316"/>
      <c r="J8" s="232">
        <f t="shared" si="12"/>
        <v>0</v>
      </c>
      <c r="K8" s="235"/>
      <c r="L8" s="315"/>
      <c r="M8" s="233" t="str">
        <f t="shared" si="13"/>
        <v/>
      </c>
      <c r="N8" s="317"/>
      <c r="O8" s="89">
        <f t="shared" si="0"/>
        <v>0</v>
      </c>
      <c r="P8" s="257">
        <f t="shared" si="1"/>
        <v>0</v>
      </c>
      <c r="Q8" s="9">
        <f t="shared" si="2"/>
        <v>0</v>
      </c>
      <c r="R8" s="9">
        <f t="shared" si="3"/>
        <v>0</v>
      </c>
      <c r="S8" s="9">
        <f t="shared" si="4"/>
        <v>0</v>
      </c>
      <c r="T8" s="9">
        <f t="shared" si="5"/>
        <v>0</v>
      </c>
      <c r="U8" s="145">
        <f t="shared" si="6"/>
        <v>0</v>
      </c>
      <c r="V8" s="145">
        <f t="shared" si="7"/>
        <v>0</v>
      </c>
      <c r="W8" s="71">
        <f t="shared" si="8"/>
        <v>0</v>
      </c>
      <c r="X8" s="258">
        <f t="shared" si="9"/>
        <v>0</v>
      </c>
      <c r="Y8" s="287">
        <f t="shared" si="14"/>
        <v>0</v>
      </c>
      <c r="Z8" s="71" t="str">
        <f t="shared" si="10"/>
        <v/>
      </c>
      <c r="AA8" s="288">
        <f t="shared" si="15"/>
        <v>0</v>
      </c>
      <c r="AB8" s="70"/>
      <c r="AC8" s="100" t="str" cm="1">
        <f t="array" ref="AC8">_xlfn.IFS(M8="","",AA8&gt;M8,"KO : Le montant retenu est supérieur au montant présenté. Merci de revoir la ligne de dépense ou plafonner son montant.",M8=0,"",AA8=M8,"OK",AA8&lt;M8,"Montant instruit inférieur au montant présenté.")</f>
        <v/>
      </c>
      <c r="AD8" s="69" t="str">
        <f t="shared" si="11"/>
        <v/>
      </c>
    </row>
    <row r="9" spans="1:30">
      <c r="A9" s="38">
        <v>5</v>
      </c>
      <c r="B9" s="234"/>
      <c r="C9" s="313"/>
      <c r="D9" s="234"/>
      <c r="E9" s="315"/>
      <c r="F9" s="314"/>
      <c r="G9" s="314"/>
      <c r="H9" s="316"/>
      <c r="I9" s="316"/>
      <c r="J9" s="232">
        <f t="shared" si="12"/>
        <v>0</v>
      </c>
      <c r="K9" s="235"/>
      <c r="L9" s="315"/>
      <c r="M9" s="233" t="str">
        <f t="shared" si="13"/>
        <v/>
      </c>
      <c r="N9" s="317"/>
      <c r="O9" s="89">
        <f t="shared" si="0"/>
        <v>0</v>
      </c>
      <c r="P9" s="257">
        <f t="shared" si="1"/>
        <v>0</v>
      </c>
      <c r="Q9" s="9">
        <f t="shared" si="2"/>
        <v>0</v>
      </c>
      <c r="R9" s="9">
        <f t="shared" si="3"/>
        <v>0</v>
      </c>
      <c r="S9" s="9">
        <f t="shared" si="4"/>
        <v>0</v>
      </c>
      <c r="T9" s="9">
        <f t="shared" si="5"/>
        <v>0</v>
      </c>
      <c r="U9" s="145">
        <f t="shared" si="6"/>
        <v>0</v>
      </c>
      <c r="V9" s="145">
        <f t="shared" si="7"/>
        <v>0</v>
      </c>
      <c r="W9" s="71">
        <f t="shared" si="8"/>
        <v>0</v>
      </c>
      <c r="X9" s="258">
        <f t="shared" si="9"/>
        <v>0</v>
      </c>
      <c r="Y9" s="287">
        <f t="shared" si="14"/>
        <v>0</v>
      </c>
      <c r="Z9" s="71" t="str">
        <f t="shared" si="10"/>
        <v/>
      </c>
      <c r="AA9" s="288">
        <f t="shared" si="15"/>
        <v>0</v>
      </c>
      <c r="AB9" s="70"/>
      <c r="AC9" s="100" t="str" cm="1">
        <f t="array" ref="AC9">_xlfn.IFS(M9="","",AA9&gt;M9,"KO : Le montant retenu est supérieur au montant présenté. Merci de revoir la ligne de dépense ou plafonner son montant.",M9=0,"",AA9=M9,"OK",AA9&lt;M9,"Montant instruit inférieur au montant présenté.")</f>
        <v/>
      </c>
      <c r="AD9" s="69" t="str">
        <f t="shared" si="11"/>
        <v/>
      </c>
    </row>
    <row r="10" spans="1:30">
      <c r="A10" s="38">
        <v>6</v>
      </c>
      <c r="B10" s="234"/>
      <c r="C10" s="313"/>
      <c r="D10" s="234"/>
      <c r="E10" s="315"/>
      <c r="F10" s="314"/>
      <c r="G10" s="314"/>
      <c r="H10" s="316"/>
      <c r="I10" s="316"/>
      <c r="J10" s="232">
        <f t="shared" si="12"/>
        <v>0</v>
      </c>
      <c r="K10" s="235"/>
      <c r="L10" s="315"/>
      <c r="M10" s="233" t="str">
        <f t="shared" si="13"/>
        <v/>
      </c>
      <c r="N10" s="317"/>
      <c r="O10" s="89">
        <f t="shared" si="0"/>
        <v>0</v>
      </c>
      <c r="P10" s="257">
        <f t="shared" si="1"/>
        <v>0</v>
      </c>
      <c r="Q10" s="9">
        <f t="shared" si="2"/>
        <v>0</v>
      </c>
      <c r="R10" s="9">
        <f t="shared" si="3"/>
        <v>0</v>
      </c>
      <c r="S10" s="9">
        <f t="shared" si="4"/>
        <v>0</v>
      </c>
      <c r="T10" s="9">
        <f t="shared" si="5"/>
        <v>0</v>
      </c>
      <c r="U10" s="145">
        <f t="shared" si="6"/>
        <v>0</v>
      </c>
      <c r="V10" s="145">
        <f t="shared" si="7"/>
        <v>0</v>
      </c>
      <c r="W10" s="71">
        <f t="shared" si="8"/>
        <v>0</v>
      </c>
      <c r="X10" s="258">
        <f t="shared" si="9"/>
        <v>0</v>
      </c>
      <c r="Y10" s="287">
        <f t="shared" si="14"/>
        <v>0</v>
      </c>
      <c r="Z10" s="71" t="str">
        <f t="shared" si="10"/>
        <v/>
      </c>
      <c r="AA10" s="288">
        <f t="shared" si="15"/>
        <v>0</v>
      </c>
      <c r="AB10" s="70"/>
      <c r="AC10" s="100" t="str" cm="1">
        <f t="array" ref="AC10">_xlfn.IFS(M10="","",AA10&gt;M10,"KO : Le montant retenu est supérieur au montant présenté. Merci de revoir la ligne de dépense ou plafonner son montant.",M10=0,"",AA10=M10,"OK",AA10&lt;M10,"Montant instruit inférieur au montant présenté.")</f>
        <v/>
      </c>
      <c r="AD10" s="69" t="str">
        <f t="shared" si="11"/>
        <v/>
      </c>
    </row>
    <row r="11" spans="1:30">
      <c r="A11" s="38">
        <v>7</v>
      </c>
      <c r="B11" s="234"/>
      <c r="C11" s="313"/>
      <c r="D11" s="234"/>
      <c r="E11" s="315"/>
      <c r="F11" s="314"/>
      <c r="G11" s="314"/>
      <c r="H11" s="316"/>
      <c r="I11" s="316"/>
      <c r="J11" s="232">
        <f t="shared" si="12"/>
        <v>0</v>
      </c>
      <c r="K11" s="235"/>
      <c r="L11" s="315"/>
      <c r="M11" s="233" t="str">
        <f t="shared" si="13"/>
        <v/>
      </c>
      <c r="N11" s="317"/>
      <c r="O11" s="89">
        <f t="shared" si="0"/>
        <v>0</v>
      </c>
      <c r="P11" s="257">
        <f t="shared" si="1"/>
        <v>0</v>
      </c>
      <c r="Q11" s="9">
        <f t="shared" si="2"/>
        <v>0</v>
      </c>
      <c r="R11" s="9">
        <f t="shared" si="3"/>
        <v>0</v>
      </c>
      <c r="S11" s="9">
        <f t="shared" si="4"/>
        <v>0</v>
      </c>
      <c r="T11" s="9">
        <f t="shared" si="5"/>
        <v>0</v>
      </c>
      <c r="U11" s="145">
        <f t="shared" si="6"/>
        <v>0</v>
      </c>
      <c r="V11" s="145">
        <f t="shared" si="7"/>
        <v>0</v>
      </c>
      <c r="W11" s="71">
        <f t="shared" si="8"/>
        <v>0</v>
      </c>
      <c r="X11" s="258">
        <f t="shared" si="9"/>
        <v>0</v>
      </c>
      <c r="Y11" s="287">
        <f t="shared" si="14"/>
        <v>0</v>
      </c>
      <c r="Z11" s="71" t="str">
        <f t="shared" si="10"/>
        <v/>
      </c>
      <c r="AA11" s="288">
        <f t="shared" si="15"/>
        <v>0</v>
      </c>
      <c r="AB11" s="70"/>
      <c r="AC11" s="100" t="str" cm="1">
        <f t="array" ref="AC11">_xlfn.IFS(M11="","",AA11&gt;M11,"KO : Le montant retenu est supérieur au montant présenté. Merci de revoir la ligne de dépense ou plafonner son montant.",M11=0,"",AA11=M11,"OK",AA11&lt;M11,"Montant instruit inférieur au montant présenté.")</f>
        <v/>
      </c>
      <c r="AD11" s="69" t="str">
        <f t="shared" si="11"/>
        <v/>
      </c>
    </row>
    <row r="12" spans="1:30">
      <c r="A12" s="38">
        <v>8</v>
      </c>
      <c r="B12" s="234"/>
      <c r="C12" s="313"/>
      <c r="D12" s="234"/>
      <c r="E12" s="315"/>
      <c r="F12" s="314"/>
      <c r="G12" s="314"/>
      <c r="H12" s="316"/>
      <c r="I12" s="316"/>
      <c r="J12" s="232">
        <f t="shared" si="12"/>
        <v>0</v>
      </c>
      <c r="K12" s="235"/>
      <c r="L12" s="315"/>
      <c r="M12" s="233" t="str">
        <f t="shared" si="13"/>
        <v/>
      </c>
      <c r="N12" s="317"/>
      <c r="O12" s="89">
        <f t="shared" si="0"/>
        <v>0</v>
      </c>
      <c r="P12" s="257">
        <f t="shared" si="1"/>
        <v>0</v>
      </c>
      <c r="Q12" s="9">
        <f t="shared" si="2"/>
        <v>0</v>
      </c>
      <c r="R12" s="9">
        <f t="shared" si="3"/>
        <v>0</v>
      </c>
      <c r="S12" s="9">
        <f t="shared" si="4"/>
        <v>0</v>
      </c>
      <c r="T12" s="9">
        <f t="shared" si="5"/>
        <v>0</v>
      </c>
      <c r="U12" s="145">
        <f t="shared" si="6"/>
        <v>0</v>
      </c>
      <c r="V12" s="145">
        <f t="shared" si="7"/>
        <v>0</v>
      </c>
      <c r="W12" s="71">
        <f t="shared" si="8"/>
        <v>0</v>
      </c>
      <c r="X12" s="258">
        <f t="shared" si="9"/>
        <v>0</v>
      </c>
      <c r="Y12" s="287">
        <f t="shared" si="14"/>
        <v>0</v>
      </c>
      <c r="Z12" s="71" t="str">
        <f t="shared" si="10"/>
        <v/>
      </c>
      <c r="AA12" s="288">
        <f t="shared" si="15"/>
        <v>0</v>
      </c>
      <c r="AB12" s="70"/>
      <c r="AC12" s="100" t="str" cm="1">
        <f t="array" ref="AC12">_xlfn.IFS(M12="","",AA12&gt;M12,"KO : Le montant retenu est supérieur au montant présenté. Merci de revoir la ligne de dépense ou plafonner son montant.",M12=0,"",AA12=M12,"OK",AA12&lt;M12,"Montant instruit inférieur au montant présenté.")</f>
        <v/>
      </c>
      <c r="AD12" s="69" t="str">
        <f t="shared" si="11"/>
        <v/>
      </c>
    </row>
    <row r="13" spans="1:30">
      <c r="A13" s="38">
        <v>9</v>
      </c>
      <c r="B13" s="234"/>
      <c r="C13" s="313"/>
      <c r="D13" s="234"/>
      <c r="E13" s="315"/>
      <c r="F13" s="314"/>
      <c r="G13" s="314"/>
      <c r="H13" s="316"/>
      <c r="I13" s="316"/>
      <c r="J13" s="232">
        <f t="shared" si="12"/>
        <v>0</v>
      </c>
      <c r="K13" s="235"/>
      <c r="L13" s="315"/>
      <c r="M13" s="233" t="str">
        <f t="shared" si="13"/>
        <v/>
      </c>
      <c r="N13" s="317"/>
      <c r="O13" s="89">
        <f t="shared" si="0"/>
        <v>0</v>
      </c>
      <c r="P13" s="257">
        <f t="shared" si="1"/>
        <v>0</v>
      </c>
      <c r="Q13" s="9">
        <f t="shared" si="2"/>
        <v>0</v>
      </c>
      <c r="R13" s="9">
        <f t="shared" si="3"/>
        <v>0</v>
      </c>
      <c r="S13" s="9">
        <f t="shared" si="4"/>
        <v>0</v>
      </c>
      <c r="T13" s="9">
        <f t="shared" si="5"/>
        <v>0</v>
      </c>
      <c r="U13" s="145">
        <f t="shared" si="6"/>
        <v>0</v>
      </c>
      <c r="V13" s="145">
        <f t="shared" si="7"/>
        <v>0</v>
      </c>
      <c r="W13" s="71">
        <f t="shared" si="8"/>
        <v>0</v>
      </c>
      <c r="X13" s="258">
        <f t="shared" si="9"/>
        <v>0</v>
      </c>
      <c r="Y13" s="287">
        <f t="shared" si="14"/>
        <v>0</v>
      </c>
      <c r="Z13" s="71" t="str">
        <f t="shared" si="10"/>
        <v/>
      </c>
      <c r="AA13" s="288">
        <f t="shared" si="15"/>
        <v>0</v>
      </c>
      <c r="AB13" s="70"/>
      <c r="AC13" s="100" t="str" cm="1">
        <f t="array" ref="AC13">_xlfn.IFS(M13="","",AA13&gt;M13,"KO : Le montant retenu est supérieur au montant présenté. Merci de revoir la ligne de dépense ou plafonner son montant.",M13=0,"",AA13=M13,"OK",AA13&lt;M13,"Montant instruit inférieur au montant présenté.")</f>
        <v/>
      </c>
      <c r="AD13" s="69" t="str">
        <f t="shared" si="11"/>
        <v/>
      </c>
    </row>
    <row r="14" spans="1:30">
      <c r="A14" s="38">
        <v>10</v>
      </c>
      <c r="B14" s="234"/>
      <c r="C14" s="313"/>
      <c r="D14" s="234"/>
      <c r="E14" s="315"/>
      <c r="F14" s="314"/>
      <c r="G14" s="314"/>
      <c r="H14" s="316"/>
      <c r="I14" s="316"/>
      <c r="J14" s="232">
        <f t="shared" si="12"/>
        <v>0</v>
      </c>
      <c r="K14" s="235"/>
      <c r="L14" s="315"/>
      <c r="M14" s="233" t="str">
        <f t="shared" si="13"/>
        <v/>
      </c>
      <c r="N14" s="317"/>
      <c r="O14" s="89">
        <f t="shared" si="0"/>
        <v>0</v>
      </c>
      <c r="P14" s="257">
        <f t="shared" si="1"/>
        <v>0</v>
      </c>
      <c r="Q14" s="9">
        <f t="shared" si="2"/>
        <v>0</v>
      </c>
      <c r="R14" s="9">
        <f t="shared" si="3"/>
        <v>0</v>
      </c>
      <c r="S14" s="9">
        <f t="shared" si="4"/>
        <v>0</v>
      </c>
      <c r="T14" s="9">
        <f t="shared" si="5"/>
        <v>0</v>
      </c>
      <c r="U14" s="145">
        <f t="shared" si="6"/>
        <v>0</v>
      </c>
      <c r="V14" s="145">
        <f t="shared" si="7"/>
        <v>0</v>
      </c>
      <c r="W14" s="71">
        <f t="shared" si="8"/>
        <v>0</v>
      </c>
      <c r="X14" s="258">
        <f t="shared" si="9"/>
        <v>0</v>
      </c>
      <c r="Y14" s="287">
        <f t="shared" si="14"/>
        <v>0</v>
      </c>
      <c r="Z14" s="71" t="str">
        <f t="shared" si="10"/>
        <v/>
      </c>
      <c r="AA14" s="288">
        <f t="shared" si="15"/>
        <v>0</v>
      </c>
      <c r="AB14" s="70"/>
      <c r="AC14" s="100" t="str" cm="1">
        <f t="array" ref="AC14">_xlfn.IFS(M14="","",AA14&gt;M14,"KO : Le montant retenu est supérieur au montant présenté. Merci de revoir la ligne de dépense ou plafonner son montant.",M14=0,"",AA14=M14,"OK",AA14&lt;M14,"Montant instruit inférieur au montant présenté.")</f>
        <v/>
      </c>
      <c r="AD14" s="69" t="str">
        <f t="shared" si="11"/>
        <v/>
      </c>
    </row>
    <row r="15" spans="1:30">
      <c r="A15" s="38">
        <v>11</v>
      </c>
      <c r="B15" s="234"/>
      <c r="C15" s="313"/>
      <c r="D15" s="234"/>
      <c r="E15" s="315"/>
      <c r="F15" s="314"/>
      <c r="G15" s="314"/>
      <c r="H15" s="316"/>
      <c r="I15" s="316"/>
      <c r="J15" s="232">
        <f t="shared" si="12"/>
        <v>0</v>
      </c>
      <c r="K15" s="235"/>
      <c r="L15" s="315"/>
      <c r="M15" s="233" t="str">
        <f t="shared" si="13"/>
        <v/>
      </c>
      <c r="N15" s="317"/>
      <c r="O15" s="89">
        <f t="shared" si="0"/>
        <v>0</v>
      </c>
      <c r="P15" s="257">
        <f t="shared" si="1"/>
        <v>0</v>
      </c>
      <c r="Q15" s="9">
        <f t="shared" si="2"/>
        <v>0</v>
      </c>
      <c r="R15" s="9">
        <f t="shared" si="3"/>
        <v>0</v>
      </c>
      <c r="S15" s="9">
        <f t="shared" si="4"/>
        <v>0</v>
      </c>
      <c r="T15" s="9">
        <f t="shared" si="5"/>
        <v>0</v>
      </c>
      <c r="U15" s="145">
        <f t="shared" si="6"/>
        <v>0</v>
      </c>
      <c r="V15" s="145">
        <f t="shared" si="7"/>
        <v>0</v>
      </c>
      <c r="W15" s="71">
        <f t="shared" si="8"/>
        <v>0</v>
      </c>
      <c r="X15" s="258">
        <f t="shared" si="9"/>
        <v>0</v>
      </c>
      <c r="Y15" s="287">
        <f t="shared" si="14"/>
        <v>0</v>
      </c>
      <c r="Z15" s="71" t="str">
        <f t="shared" si="10"/>
        <v/>
      </c>
      <c r="AA15" s="288">
        <f t="shared" si="15"/>
        <v>0</v>
      </c>
      <c r="AB15" s="70"/>
      <c r="AC15" s="100" t="str" cm="1">
        <f t="array" ref="AC15">_xlfn.IFS(M15="","",AA15&gt;M15,"KO : Le montant retenu est supérieur au montant présenté. Merci de revoir la ligne de dépense ou plafonner son montant.",M15=0,"",AA15=M15,"OK",AA15&lt;M15,"Montant instruit inférieur au montant présenté.")</f>
        <v/>
      </c>
      <c r="AD15" s="69" t="str">
        <f t="shared" si="11"/>
        <v/>
      </c>
    </row>
    <row r="16" spans="1:30">
      <c r="A16" s="38">
        <v>12</v>
      </c>
      <c r="B16" s="234"/>
      <c r="C16" s="313"/>
      <c r="D16" s="234"/>
      <c r="E16" s="315"/>
      <c r="F16" s="314"/>
      <c r="G16" s="314"/>
      <c r="H16" s="316"/>
      <c r="I16" s="316"/>
      <c r="J16" s="232">
        <f t="shared" si="12"/>
        <v>0</v>
      </c>
      <c r="K16" s="235"/>
      <c r="L16" s="315"/>
      <c r="M16" s="233" t="str">
        <f t="shared" si="13"/>
        <v/>
      </c>
      <c r="N16" s="317"/>
      <c r="O16" s="89">
        <f t="shared" si="0"/>
        <v>0</v>
      </c>
      <c r="P16" s="257">
        <f t="shared" si="1"/>
        <v>0</v>
      </c>
      <c r="Q16" s="9">
        <f t="shared" si="2"/>
        <v>0</v>
      </c>
      <c r="R16" s="9">
        <f t="shared" si="3"/>
        <v>0</v>
      </c>
      <c r="S16" s="9">
        <f t="shared" si="4"/>
        <v>0</v>
      </c>
      <c r="T16" s="9">
        <f t="shared" si="5"/>
        <v>0</v>
      </c>
      <c r="U16" s="145">
        <f t="shared" si="6"/>
        <v>0</v>
      </c>
      <c r="V16" s="145">
        <f t="shared" si="7"/>
        <v>0</v>
      </c>
      <c r="W16" s="71">
        <f t="shared" si="8"/>
        <v>0</v>
      </c>
      <c r="X16" s="258">
        <f t="shared" si="9"/>
        <v>0</v>
      </c>
      <c r="Y16" s="287">
        <f t="shared" si="14"/>
        <v>0</v>
      </c>
      <c r="Z16" s="71" t="str">
        <f t="shared" si="10"/>
        <v/>
      </c>
      <c r="AA16" s="288">
        <f t="shared" si="15"/>
        <v>0</v>
      </c>
      <c r="AB16" s="70"/>
      <c r="AC16" s="100" t="str" cm="1">
        <f t="array" ref="AC16">_xlfn.IFS(M16="","",AA16&gt;M16,"KO : Le montant retenu est supérieur au montant présenté. Merci de revoir la ligne de dépense ou plafonner son montant.",M16=0,"",AA16=M16,"OK",AA16&lt;M16,"Montant instruit inférieur au montant présenté.")</f>
        <v/>
      </c>
      <c r="AD16" s="69" t="str">
        <f t="shared" si="11"/>
        <v/>
      </c>
    </row>
    <row r="17" spans="1:31">
      <c r="A17" s="38">
        <v>13</v>
      </c>
      <c r="B17" s="234"/>
      <c r="C17" s="313"/>
      <c r="D17" s="234"/>
      <c r="E17" s="315"/>
      <c r="F17" s="314"/>
      <c r="G17" s="314"/>
      <c r="H17" s="316"/>
      <c r="I17" s="316"/>
      <c r="J17" s="232">
        <f t="shared" si="12"/>
        <v>0</v>
      </c>
      <c r="K17" s="235"/>
      <c r="L17" s="315"/>
      <c r="M17" s="233" t="str">
        <f t="shared" si="13"/>
        <v/>
      </c>
      <c r="N17" s="317"/>
      <c r="O17" s="89">
        <f t="shared" si="0"/>
        <v>0</v>
      </c>
      <c r="P17" s="257">
        <f t="shared" si="1"/>
        <v>0</v>
      </c>
      <c r="Q17" s="9">
        <f t="shared" si="2"/>
        <v>0</v>
      </c>
      <c r="R17" s="9">
        <f t="shared" si="3"/>
        <v>0</v>
      </c>
      <c r="S17" s="9">
        <f t="shared" si="4"/>
        <v>0</v>
      </c>
      <c r="T17" s="9">
        <f t="shared" si="5"/>
        <v>0</v>
      </c>
      <c r="U17" s="145">
        <f t="shared" si="6"/>
        <v>0</v>
      </c>
      <c r="V17" s="145">
        <f t="shared" si="7"/>
        <v>0</v>
      </c>
      <c r="W17" s="71">
        <f t="shared" si="8"/>
        <v>0</v>
      </c>
      <c r="X17" s="258">
        <f t="shared" si="9"/>
        <v>0</v>
      </c>
      <c r="Y17" s="287">
        <f t="shared" si="14"/>
        <v>0</v>
      </c>
      <c r="Z17" s="71" t="str">
        <f t="shared" si="10"/>
        <v/>
      </c>
      <c r="AA17" s="288">
        <f t="shared" si="15"/>
        <v>0</v>
      </c>
      <c r="AB17" s="70"/>
      <c r="AC17" s="100" t="str" cm="1">
        <f t="array" ref="AC17">_xlfn.IFS(M17="","",AA17&gt;M17,"KO : Le montant retenu est supérieur au montant présenté. Merci de revoir la ligne de dépense ou plafonner son montant.",M17=0,"",AA17=M17,"OK",AA17&lt;M17,"Montant instruit inférieur au montant présenté.")</f>
        <v/>
      </c>
      <c r="AD17" s="69" t="str">
        <f t="shared" si="11"/>
        <v/>
      </c>
    </row>
    <row r="18" spans="1:31">
      <c r="A18" s="38">
        <v>14</v>
      </c>
      <c r="B18" s="234"/>
      <c r="C18" s="313"/>
      <c r="D18" s="234"/>
      <c r="E18" s="315"/>
      <c r="F18" s="314"/>
      <c r="G18" s="314"/>
      <c r="H18" s="316"/>
      <c r="I18" s="316"/>
      <c r="J18" s="232">
        <f t="shared" si="12"/>
        <v>0</v>
      </c>
      <c r="K18" s="235"/>
      <c r="L18" s="315"/>
      <c r="M18" s="233" t="str">
        <f t="shared" si="13"/>
        <v/>
      </c>
      <c r="N18" s="317"/>
      <c r="O18" s="89">
        <f t="shared" si="0"/>
        <v>0</v>
      </c>
      <c r="P18" s="257">
        <f t="shared" si="1"/>
        <v>0</v>
      </c>
      <c r="Q18" s="9">
        <f t="shared" si="2"/>
        <v>0</v>
      </c>
      <c r="R18" s="9">
        <f t="shared" si="3"/>
        <v>0</v>
      </c>
      <c r="S18" s="9">
        <f t="shared" si="4"/>
        <v>0</v>
      </c>
      <c r="T18" s="9">
        <f t="shared" si="5"/>
        <v>0</v>
      </c>
      <c r="U18" s="145">
        <f t="shared" si="6"/>
        <v>0</v>
      </c>
      <c r="V18" s="145">
        <f t="shared" si="7"/>
        <v>0</v>
      </c>
      <c r="W18" s="71">
        <f t="shared" si="8"/>
        <v>0</v>
      </c>
      <c r="X18" s="258">
        <f t="shared" si="9"/>
        <v>0</v>
      </c>
      <c r="Y18" s="287">
        <f t="shared" si="14"/>
        <v>0</v>
      </c>
      <c r="Z18" s="71" t="str">
        <f t="shared" si="10"/>
        <v/>
      </c>
      <c r="AA18" s="288">
        <f t="shared" si="15"/>
        <v>0</v>
      </c>
      <c r="AB18" s="70"/>
      <c r="AC18" s="100" t="str" cm="1">
        <f t="array" ref="AC18">_xlfn.IFS(M18="","",AA18&gt;M18,"KO : Le montant retenu est supérieur au montant présenté. Merci de revoir la ligne de dépense ou plafonner son montant.",M18=0,"",AA18=M18,"OK",AA18&lt;M18,"Montant instruit inférieur au montant présenté.")</f>
        <v/>
      </c>
      <c r="AD18" s="69" t="str">
        <f t="shared" si="11"/>
        <v/>
      </c>
    </row>
    <row r="19" spans="1:31" ht="14.5" customHeight="1">
      <c r="A19" s="38">
        <v>15</v>
      </c>
      <c r="B19" s="234"/>
      <c r="C19" s="313"/>
      <c r="D19" s="234"/>
      <c r="E19" s="315"/>
      <c r="F19" s="314"/>
      <c r="G19" s="314"/>
      <c r="H19" s="316"/>
      <c r="I19" s="316"/>
      <c r="J19" s="232">
        <f t="shared" si="12"/>
        <v>0</v>
      </c>
      <c r="K19" s="235"/>
      <c r="L19" s="315"/>
      <c r="M19" s="233" t="str">
        <f t="shared" si="13"/>
        <v/>
      </c>
      <c r="N19" s="317"/>
      <c r="O19" s="89">
        <f t="shared" si="0"/>
        <v>0</v>
      </c>
      <c r="P19" s="257">
        <f t="shared" si="1"/>
        <v>0</v>
      </c>
      <c r="Q19" s="9">
        <f t="shared" si="2"/>
        <v>0</v>
      </c>
      <c r="R19" s="9">
        <f t="shared" si="3"/>
        <v>0</v>
      </c>
      <c r="S19" s="9">
        <f t="shared" si="4"/>
        <v>0</v>
      </c>
      <c r="T19" s="9">
        <f t="shared" si="5"/>
        <v>0</v>
      </c>
      <c r="U19" s="145">
        <f t="shared" si="6"/>
        <v>0</v>
      </c>
      <c r="V19" s="145">
        <f t="shared" si="7"/>
        <v>0</v>
      </c>
      <c r="W19" s="71">
        <f t="shared" si="8"/>
        <v>0</v>
      </c>
      <c r="X19" s="258">
        <f t="shared" si="9"/>
        <v>0</v>
      </c>
      <c r="Y19" s="287">
        <f t="shared" si="14"/>
        <v>0</v>
      </c>
      <c r="Z19" s="71" t="str">
        <f t="shared" si="10"/>
        <v/>
      </c>
      <c r="AA19" s="288">
        <f t="shared" si="15"/>
        <v>0</v>
      </c>
      <c r="AB19" s="70"/>
      <c r="AC19" s="100" t="str" cm="1">
        <f t="array" ref="AC19">_xlfn.IFS(M19="","",AA19&gt;M19,"KO : Le montant retenu est supérieur au montant présenté. Merci de revoir la ligne de dépense ou plafonner son montant.",M19=0,"",AA19=M19,"OK",AA19&lt;M19,"Montant instruit inférieur au montant présenté.")</f>
        <v/>
      </c>
      <c r="AD19" s="69" t="str">
        <f t="shared" si="11"/>
        <v/>
      </c>
      <c r="AE19" s="97"/>
    </row>
    <row r="20" spans="1:31" ht="14.5" customHeight="1">
      <c r="A20" s="38">
        <v>16</v>
      </c>
      <c r="B20" s="234"/>
      <c r="C20" s="313"/>
      <c r="D20" s="234"/>
      <c r="E20" s="315"/>
      <c r="F20" s="314"/>
      <c r="G20" s="314"/>
      <c r="H20" s="316"/>
      <c r="I20" s="316"/>
      <c r="J20" s="232">
        <f t="shared" si="12"/>
        <v>0</v>
      </c>
      <c r="K20" s="235"/>
      <c r="L20" s="315"/>
      <c r="M20" s="233" t="str">
        <f t="shared" si="13"/>
        <v/>
      </c>
      <c r="N20" s="317"/>
      <c r="O20" s="89">
        <f t="shared" si="0"/>
        <v>0</v>
      </c>
      <c r="P20" s="257">
        <f t="shared" si="1"/>
        <v>0</v>
      </c>
      <c r="Q20" s="9">
        <f t="shared" si="2"/>
        <v>0</v>
      </c>
      <c r="R20" s="9">
        <f t="shared" si="3"/>
        <v>0</v>
      </c>
      <c r="S20" s="9">
        <f t="shared" si="4"/>
        <v>0</v>
      </c>
      <c r="T20" s="9">
        <f t="shared" si="5"/>
        <v>0</v>
      </c>
      <c r="U20" s="145">
        <f t="shared" si="6"/>
        <v>0</v>
      </c>
      <c r="V20" s="145">
        <f t="shared" si="7"/>
        <v>0</v>
      </c>
      <c r="W20" s="71">
        <f t="shared" si="8"/>
        <v>0</v>
      </c>
      <c r="X20" s="258">
        <f t="shared" si="9"/>
        <v>0</v>
      </c>
      <c r="Y20" s="287">
        <f t="shared" si="14"/>
        <v>0</v>
      </c>
      <c r="Z20" s="71" t="str">
        <f t="shared" si="10"/>
        <v/>
      </c>
      <c r="AA20" s="288">
        <f t="shared" si="15"/>
        <v>0</v>
      </c>
      <c r="AB20" s="70"/>
      <c r="AC20" s="100" t="str" cm="1">
        <f t="array" ref="AC20">_xlfn.IFS(M20="","",AA20&gt;M20,"KO : Le montant retenu est supérieur au montant présenté. Merci de revoir la ligne de dépense ou plafonner son montant.",M20=0,"",AA20=M20,"OK",AA20&lt;M20,"Montant instruit inférieur au montant présenté.")</f>
        <v/>
      </c>
      <c r="AD20" s="69" t="str">
        <f t="shared" si="11"/>
        <v/>
      </c>
      <c r="AE20" s="97"/>
    </row>
    <row r="21" spans="1:31">
      <c r="A21" s="38">
        <v>17</v>
      </c>
      <c r="B21" s="234"/>
      <c r="C21" s="313"/>
      <c r="D21" s="234"/>
      <c r="E21" s="315"/>
      <c r="F21" s="314"/>
      <c r="G21" s="314"/>
      <c r="H21" s="316"/>
      <c r="I21" s="316"/>
      <c r="J21" s="232">
        <f t="shared" si="12"/>
        <v>0</v>
      </c>
      <c r="K21" s="235"/>
      <c r="L21" s="315"/>
      <c r="M21" s="233" t="str">
        <f t="shared" si="13"/>
        <v/>
      </c>
      <c r="N21" s="317"/>
      <c r="O21" s="89">
        <f t="shared" si="0"/>
        <v>0</v>
      </c>
      <c r="P21" s="257">
        <f t="shared" si="1"/>
        <v>0</v>
      </c>
      <c r="Q21" s="9">
        <f t="shared" si="2"/>
        <v>0</v>
      </c>
      <c r="R21" s="9">
        <f t="shared" si="3"/>
        <v>0</v>
      </c>
      <c r="S21" s="9">
        <f t="shared" si="4"/>
        <v>0</v>
      </c>
      <c r="T21" s="9">
        <f t="shared" si="5"/>
        <v>0</v>
      </c>
      <c r="U21" s="145">
        <f t="shared" si="6"/>
        <v>0</v>
      </c>
      <c r="V21" s="145">
        <f t="shared" si="7"/>
        <v>0</v>
      </c>
      <c r="W21" s="71">
        <f t="shared" si="8"/>
        <v>0</v>
      </c>
      <c r="X21" s="258">
        <f t="shared" si="9"/>
        <v>0</v>
      </c>
      <c r="Y21" s="287">
        <f t="shared" si="14"/>
        <v>0</v>
      </c>
      <c r="Z21" s="71" t="str">
        <f t="shared" si="10"/>
        <v/>
      </c>
      <c r="AA21" s="288">
        <f t="shared" si="15"/>
        <v>0</v>
      </c>
      <c r="AB21" s="70"/>
      <c r="AC21" s="100" t="str" cm="1">
        <f t="array" ref="AC21">_xlfn.IFS(M21="","",AA21&gt;M21,"KO : Le montant retenu est supérieur au montant présenté. Merci de revoir la ligne de dépense ou plafonner son montant.",M21=0,"",AA21=M21,"OK",AA21&lt;M21,"Montant instruit inférieur au montant présenté.")</f>
        <v/>
      </c>
      <c r="AD21" s="69" t="str">
        <f t="shared" si="11"/>
        <v/>
      </c>
    </row>
    <row r="22" spans="1:31">
      <c r="A22" s="38">
        <v>18</v>
      </c>
      <c r="B22" s="234"/>
      <c r="C22" s="313"/>
      <c r="D22" s="234"/>
      <c r="E22" s="315"/>
      <c r="F22" s="314"/>
      <c r="G22" s="314"/>
      <c r="H22" s="316"/>
      <c r="I22" s="316"/>
      <c r="J22" s="232">
        <f t="shared" si="12"/>
        <v>0</v>
      </c>
      <c r="K22" s="235"/>
      <c r="L22" s="315"/>
      <c r="M22" s="233" t="str">
        <f t="shared" si="13"/>
        <v/>
      </c>
      <c r="N22" s="317"/>
      <c r="O22" s="89">
        <f t="shared" si="0"/>
        <v>0</v>
      </c>
      <c r="P22" s="257">
        <f t="shared" si="1"/>
        <v>0</v>
      </c>
      <c r="Q22" s="9">
        <f t="shared" si="2"/>
        <v>0</v>
      </c>
      <c r="R22" s="9">
        <f t="shared" si="3"/>
        <v>0</v>
      </c>
      <c r="S22" s="9">
        <f t="shared" si="4"/>
        <v>0</v>
      </c>
      <c r="T22" s="9">
        <f t="shared" si="5"/>
        <v>0</v>
      </c>
      <c r="U22" s="145">
        <f t="shared" si="6"/>
        <v>0</v>
      </c>
      <c r="V22" s="145">
        <f t="shared" si="7"/>
        <v>0</v>
      </c>
      <c r="W22" s="71">
        <f t="shared" si="8"/>
        <v>0</v>
      </c>
      <c r="X22" s="258">
        <f t="shared" si="9"/>
        <v>0</v>
      </c>
      <c r="Y22" s="287">
        <f t="shared" si="14"/>
        <v>0</v>
      </c>
      <c r="Z22" s="71" t="str">
        <f t="shared" si="10"/>
        <v/>
      </c>
      <c r="AA22" s="288">
        <f t="shared" si="15"/>
        <v>0</v>
      </c>
      <c r="AB22" s="70"/>
      <c r="AC22" s="100" t="str" cm="1">
        <f t="array" ref="AC22">_xlfn.IFS(M22="","",AA22&gt;M22,"KO : Le montant retenu est supérieur au montant présenté. Merci de revoir la ligne de dépense ou plafonner son montant.",M22=0,"",AA22=M22,"OK",AA22&lt;M22,"Montant instruit inférieur au montant présenté.")</f>
        <v/>
      </c>
      <c r="AD22" s="69" t="str">
        <f t="shared" si="11"/>
        <v/>
      </c>
    </row>
    <row r="23" spans="1:31">
      <c r="A23" s="38">
        <v>19</v>
      </c>
      <c r="B23" s="234"/>
      <c r="C23" s="313"/>
      <c r="D23" s="234"/>
      <c r="E23" s="315"/>
      <c r="F23" s="314"/>
      <c r="G23" s="314"/>
      <c r="H23" s="316"/>
      <c r="I23" s="316"/>
      <c r="J23" s="232">
        <f t="shared" si="12"/>
        <v>0</v>
      </c>
      <c r="K23" s="235"/>
      <c r="L23" s="315"/>
      <c r="M23" s="233" t="str">
        <f t="shared" si="13"/>
        <v/>
      </c>
      <c r="N23" s="317"/>
      <c r="O23" s="89">
        <f t="shared" si="0"/>
        <v>0</v>
      </c>
      <c r="P23" s="257">
        <f t="shared" si="1"/>
        <v>0</v>
      </c>
      <c r="Q23" s="9">
        <f t="shared" si="2"/>
        <v>0</v>
      </c>
      <c r="R23" s="9">
        <f t="shared" si="3"/>
        <v>0</v>
      </c>
      <c r="S23" s="9">
        <f t="shared" si="4"/>
        <v>0</v>
      </c>
      <c r="T23" s="9">
        <f t="shared" si="5"/>
        <v>0</v>
      </c>
      <c r="U23" s="145">
        <f t="shared" si="6"/>
        <v>0</v>
      </c>
      <c r="V23" s="145">
        <f t="shared" si="7"/>
        <v>0</v>
      </c>
      <c r="W23" s="71">
        <f t="shared" si="8"/>
        <v>0</v>
      </c>
      <c r="X23" s="258">
        <f t="shared" si="9"/>
        <v>0</v>
      </c>
      <c r="Y23" s="287">
        <f t="shared" si="14"/>
        <v>0</v>
      </c>
      <c r="Z23" s="71" t="str">
        <f t="shared" si="10"/>
        <v/>
      </c>
      <c r="AA23" s="288">
        <f t="shared" si="15"/>
        <v>0</v>
      </c>
      <c r="AB23" s="70"/>
      <c r="AC23" s="100" t="str" cm="1">
        <f t="array" ref="AC23">_xlfn.IFS(M23="","",AA23&gt;M23,"KO : Le montant retenu est supérieur au montant présenté. Merci de revoir la ligne de dépense ou plafonner son montant.",M23=0,"",AA23=M23,"OK",AA23&lt;M23,"Montant instruit inférieur au montant présenté.")</f>
        <v/>
      </c>
      <c r="AD23" s="69" t="str">
        <f t="shared" si="11"/>
        <v/>
      </c>
    </row>
    <row r="24" spans="1:31">
      <c r="A24" s="38">
        <v>20</v>
      </c>
      <c r="B24" s="234"/>
      <c r="C24" s="313"/>
      <c r="D24" s="234"/>
      <c r="E24" s="315"/>
      <c r="F24" s="314"/>
      <c r="G24" s="314"/>
      <c r="H24" s="316"/>
      <c r="I24" s="316"/>
      <c r="J24" s="232">
        <f t="shared" si="12"/>
        <v>0</v>
      </c>
      <c r="K24" s="235"/>
      <c r="L24" s="315"/>
      <c r="M24" s="233" t="str">
        <f t="shared" si="13"/>
        <v/>
      </c>
      <c r="N24" s="317"/>
      <c r="O24" s="89">
        <f t="shared" si="0"/>
        <v>0</v>
      </c>
      <c r="P24" s="257">
        <f t="shared" si="1"/>
        <v>0</v>
      </c>
      <c r="Q24" s="9">
        <f t="shared" si="2"/>
        <v>0</v>
      </c>
      <c r="R24" s="9">
        <f t="shared" si="3"/>
        <v>0</v>
      </c>
      <c r="S24" s="9">
        <f t="shared" si="4"/>
        <v>0</v>
      </c>
      <c r="T24" s="9">
        <f t="shared" si="5"/>
        <v>0</v>
      </c>
      <c r="U24" s="145">
        <f t="shared" si="6"/>
        <v>0</v>
      </c>
      <c r="V24" s="145">
        <f t="shared" si="7"/>
        <v>0</v>
      </c>
      <c r="W24" s="71">
        <f t="shared" si="8"/>
        <v>0</v>
      </c>
      <c r="X24" s="258">
        <f t="shared" si="9"/>
        <v>0</v>
      </c>
      <c r="Y24" s="287">
        <f t="shared" si="14"/>
        <v>0</v>
      </c>
      <c r="Z24" s="71" t="str">
        <f t="shared" si="10"/>
        <v/>
      </c>
      <c r="AA24" s="288">
        <f t="shared" si="15"/>
        <v>0</v>
      </c>
      <c r="AB24" s="70"/>
      <c r="AC24" s="100" t="str" cm="1">
        <f t="array" ref="AC24">_xlfn.IFS(M24="","",AA24&gt;M24,"KO : Le montant retenu est supérieur au montant présenté. Merci de revoir la ligne de dépense ou plafonner son montant.",M24=0,"",AA24=M24,"OK",AA24&lt;M24,"Montant instruit inférieur au montant présenté.")</f>
        <v/>
      </c>
      <c r="AD24" s="69" t="str">
        <f t="shared" si="11"/>
        <v/>
      </c>
    </row>
    <row r="25" spans="1:31">
      <c r="A25" s="38">
        <v>21</v>
      </c>
      <c r="B25" s="234"/>
      <c r="C25" s="313"/>
      <c r="D25" s="234"/>
      <c r="E25" s="315"/>
      <c r="F25" s="314"/>
      <c r="G25" s="314"/>
      <c r="H25" s="316"/>
      <c r="I25" s="316"/>
      <c r="J25" s="232">
        <f t="shared" si="12"/>
        <v>0</v>
      </c>
      <c r="K25" s="235"/>
      <c r="L25" s="315"/>
      <c r="M25" s="233" t="str">
        <f t="shared" si="13"/>
        <v/>
      </c>
      <c r="N25" s="317"/>
      <c r="O25" s="89">
        <f t="shared" si="0"/>
        <v>0</v>
      </c>
      <c r="P25" s="257">
        <f t="shared" si="1"/>
        <v>0</v>
      </c>
      <c r="Q25" s="9">
        <f t="shared" si="2"/>
        <v>0</v>
      </c>
      <c r="R25" s="9">
        <f t="shared" si="3"/>
        <v>0</v>
      </c>
      <c r="S25" s="9">
        <f t="shared" si="4"/>
        <v>0</v>
      </c>
      <c r="T25" s="9">
        <f t="shared" si="5"/>
        <v>0</v>
      </c>
      <c r="U25" s="145">
        <f t="shared" si="6"/>
        <v>0</v>
      </c>
      <c r="V25" s="145">
        <f t="shared" si="7"/>
        <v>0</v>
      </c>
      <c r="W25" s="71">
        <f t="shared" si="8"/>
        <v>0</v>
      </c>
      <c r="X25" s="258">
        <f t="shared" si="9"/>
        <v>0</v>
      </c>
      <c r="Y25" s="287">
        <f t="shared" si="14"/>
        <v>0</v>
      </c>
      <c r="Z25" s="71" t="str">
        <f t="shared" si="10"/>
        <v/>
      </c>
      <c r="AA25" s="288">
        <f t="shared" si="15"/>
        <v>0</v>
      </c>
      <c r="AB25" s="70"/>
      <c r="AC25" s="100" t="str" cm="1">
        <f t="array" ref="AC25">_xlfn.IFS(M25="","",AA25&gt;M25,"KO : Le montant retenu est supérieur au montant présenté. Merci de revoir la ligne de dépense ou plafonner son montant.",M25=0,"",AA25=M25,"OK",AA25&lt;M25,"Montant instruit inférieur au montant présenté.")</f>
        <v/>
      </c>
      <c r="AD25" s="69" t="str">
        <f t="shared" si="11"/>
        <v/>
      </c>
    </row>
    <row r="26" spans="1:31">
      <c r="A26" s="38">
        <v>22</v>
      </c>
      <c r="B26" s="234"/>
      <c r="C26" s="313"/>
      <c r="D26" s="234"/>
      <c r="E26" s="315"/>
      <c r="F26" s="314"/>
      <c r="G26" s="314"/>
      <c r="H26" s="316"/>
      <c r="I26" s="316"/>
      <c r="J26" s="232">
        <f t="shared" si="12"/>
        <v>0</v>
      </c>
      <c r="K26" s="235"/>
      <c r="L26" s="315"/>
      <c r="M26" s="233" t="str">
        <f t="shared" si="13"/>
        <v/>
      </c>
      <c r="N26" s="317"/>
      <c r="O26" s="89">
        <f t="shared" si="0"/>
        <v>0</v>
      </c>
      <c r="P26" s="257">
        <f t="shared" si="1"/>
        <v>0</v>
      </c>
      <c r="Q26" s="9">
        <f t="shared" si="2"/>
        <v>0</v>
      </c>
      <c r="R26" s="9">
        <f t="shared" si="3"/>
        <v>0</v>
      </c>
      <c r="S26" s="9">
        <f t="shared" si="4"/>
        <v>0</v>
      </c>
      <c r="T26" s="9">
        <f t="shared" si="5"/>
        <v>0</v>
      </c>
      <c r="U26" s="145">
        <f t="shared" si="6"/>
        <v>0</v>
      </c>
      <c r="V26" s="145">
        <f t="shared" si="7"/>
        <v>0</v>
      </c>
      <c r="W26" s="71">
        <f t="shared" si="8"/>
        <v>0</v>
      </c>
      <c r="X26" s="258">
        <f t="shared" si="9"/>
        <v>0</v>
      </c>
      <c r="Y26" s="287">
        <f t="shared" si="14"/>
        <v>0</v>
      </c>
      <c r="Z26" s="71" t="str">
        <f t="shared" si="10"/>
        <v/>
      </c>
      <c r="AA26" s="288">
        <f t="shared" si="15"/>
        <v>0</v>
      </c>
      <c r="AB26" s="70"/>
      <c r="AC26" s="100" t="str" cm="1">
        <f t="array" ref="AC26">_xlfn.IFS(M26="","",AA26&gt;M26,"KO : Le montant retenu est supérieur au montant présenté. Merci de revoir la ligne de dépense ou plafonner son montant.",M26=0,"",AA26=M26,"OK",AA26&lt;M26,"Montant instruit inférieur au montant présenté.")</f>
        <v/>
      </c>
      <c r="AD26" s="69" t="str">
        <f t="shared" si="11"/>
        <v/>
      </c>
    </row>
    <row r="27" spans="1:31">
      <c r="A27" s="38">
        <v>23</v>
      </c>
      <c r="B27" s="234"/>
      <c r="C27" s="313"/>
      <c r="D27" s="234"/>
      <c r="E27" s="315"/>
      <c r="F27" s="314"/>
      <c r="G27" s="314"/>
      <c r="H27" s="316"/>
      <c r="I27" s="316"/>
      <c r="J27" s="232">
        <f t="shared" si="12"/>
        <v>0</v>
      </c>
      <c r="K27" s="235"/>
      <c r="L27" s="315"/>
      <c r="M27" s="233" t="str">
        <f t="shared" si="13"/>
        <v/>
      </c>
      <c r="N27" s="317"/>
      <c r="O27" s="89">
        <f t="shared" si="0"/>
        <v>0</v>
      </c>
      <c r="P27" s="257">
        <f t="shared" si="1"/>
        <v>0</v>
      </c>
      <c r="Q27" s="9">
        <f t="shared" si="2"/>
        <v>0</v>
      </c>
      <c r="R27" s="9">
        <f t="shared" si="3"/>
        <v>0</v>
      </c>
      <c r="S27" s="9">
        <f t="shared" si="4"/>
        <v>0</v>
      </c>
      <c r="T27" s="9">
        <f t="shared" si="5"/>
        <v>0</v>
      </c>
      <c r="U27" s="145">
        <f t="shared" si="6"/>
        <v>0</v>
      </c>
      <c r="V27" s="145">
        <f t="shared" si="7"/>
        <v>0</v>
      </c>
      <c r="W27" s="71">
        <f t="shared" si="8"/>
        <v>0</v>
      </c>
      <c r="X27" s="258">
        <f t="shared" si="9"/>
        <v>0</v>
      </c>
      <c r="Y27" s="287">
        <f t="shared" si="14"/>
        <v>0</v>
      </c>
      <c r="Z27" s="71" t="str">
        <f t="shared" si="10"/>
        <v/>
      </c>
      <c r="AA27" s="288">
        <f t="shared" si="15"/>
        <v>0</v>
      </c>
      <c r="AB27" s="70"/>
      <c r="AC27" s="100" t="str" cm="1">
        <f t="array" ref="AC27">_xlfn.IFS(M27="","",AA27&gt;M27,"KO : Le montant retenu est supérieur au montant présenté. Merci de revoir la ligne de dépense ou plafonner son montant.",M27=0,"",AA27=M27,"OK",AA27&lt;M27,"Montant instruit inférieur au montant présenté.")</f>
        <v/>
      </c>
      <c r="AD27" s="69" t="str">
        <f t="shared" si="11"/>
        <v/>
      </c>
    </row>
    <row r="28" spans="1:31">
      <c r="A28" s="38">
        <v>24</v>
      </c>
      <c r="B28" s="234"/>
      <c r="C28" s="313"/>
      <c r="D28" s="234"/>
      <c r="E28" s="315"/>
      <c r="F28" s="314"/>
      <c r="G28" s="314"/>
      <c r="H28" s="316"/>
      <c r="I28" s="316"/>
      <c r="J28" s="232">
        <f t="shared" si="12"/>
        <v>0</v>
      </c>
      <c r="K28" s="235"/>
      <c r="L28" s="315"/>
      <c r="M28" s="233" t="str">
        <f t="shared" si="13"/>
        <v/>
      </c>
      <c r="N28" s="317"/>
      <c r="O28" s="89">
        <f t="shared" si="0"/>
        <v>0</v>
      </c>
      <c r="P28" s="257">
        <f t="shared" si="1"/>
        <v>0</v>
      </c>
      <c r="Q28" s="9">
        <f t="shared" si="2"/>
        <v>0</v>
      </c>
      <c r="R28" s="9">
        <f t="shared" si="3"/>
        <v>0</v>
      </c>
      <c r="S28" s="9">
        <f t="shared" si="4"/>
        <v>0</v>
      </c>
      <c r="T28" s="9">
        <f t="shared" si="5"/>
        <v>0</v>
      </c>
      <c r="U28" s="145">
        <f t="shared" si="6"/>
        <v>0</v>
      </c>
      <c r="V28" s="145">
        <f t="shared" si="7"/>
        <v>0</v>
      </c>
      <c r="W28" s="71">
        <f t="shared" si="8"/>
        <v>0</v>
      </c>
      <c r="X28" s="258">
        <f t="shared" si="9"/>
        <v>0</v>
      </c>
      <c r="Y28" s="287">
        <f t="shared" si="14"/>
        <v>0</v>
      </c>
      <c r="Z28" s="71" t="str">
        <f t="shared" si="10"/>
        <v/>
      </c>
      <c r="AA28" s="288">
        <f t="shared" si="15"/>
        <v>0</v>
      </c>
      <c r="AB28" s="70"/>
      <c r="AC28" s="100" t="str" cm="1">
        <f t="array" ref="AC28">_xlfn.IFS(M28="","",AA28&gt;M28,"KO : Le montant retenu est supérieur au montant présenté. Merci de revoir la ligne de dépense ou plafonner son montant.",M28=0,"",AA28=M28,"OK",AA28&lt;M28,"Montant instruit inférieur au montant présenté.")</f>
        <v/>
      </c>
      <c r="AD28" s="69" t="str">
        <f t="shared" si="11"/>
        <v/>
      </c>
    </row>
    <row r="29" spans="1:31">
      <c r="A29" s="38">
        <v>25</v>
      </c>
      <c r="B29" s="234"/>
      <c r="C29" s="313"/>
      <c r="D29" s="234"/>
      <c r="E29" s="315"/>
      <c r="F29" s="314"/>
      <c r="G29" s="314"/>
      <c r="H29" s="316"/>
      <c r="I29" s="316"/>
      <c r="J29" s="232">
        <f t="shared" si="12"/>
        <v>0</v>
      </c>
      <c r="K29" s="235"/>
      <c r="L29" s="315"/>
      <c r="M29" s="233" t="str">
        <f t="shared" si="13"/>
        <v/>
      </c>
      <c r="N29" s="317"/>
      <c r="O29" s="89">
        <f t="shared" si="0"/>
        <v>0</v>
      </c>
      <c r="P29" s="257">
        <f t="shared" si="1"/>
        <v>0</v>
      </c>
      <c r="Q29" s="9">
        <f t="shared" si="2"/>
        <v>0</v>
      </c>
      <c r="R29" s="9">
        <f t="shared" si="3"/>
        <v>0</v>
      </c>
      <c r="S29" s="9">
        <f t="shared" si="4"/>
        <v>0</v>
      </c>
      <c r="T29" s="9">
        <f t="shared" si="5"/>
        <v>0</v>
      </c>
      <c r="U29" s="145">
        <f t="shared" si="6"/>
        <v>0</v>
      </c>
      <c r="V29" s="145">
        <f t="shared" si="7"/>
        <v>0</v>
      </c>
      <c r="W29" s="71">
        <f t="shared" si="8"/>
        <v>0</v>
      </c>
      <c r="X29" s="258">
        <f t="shared" si="9"/>
        <v>0</v>
      </c>
      <c r="Y29" s="287">
        <f t="shared" si="14"/>
        <v>0</v>
      </c>
      <c r="Z29" s="71" t="str">
        <f t="shared" si="10"/>
        <v/>
      </c>
      <c r="AA29" s="288">
        <f t="shared" si="15"/>
        <v>0</v>
      </c>
      <c r="AB29" s="70"/>
      <c r="AC29" s="100" t="str" cm="1">
        <f t="array" ref="AC29">_xlfn.IFS(M29="","",AA29&gt;M29,"KO : Le montant retenu est supérieur au montant présenté. Merci de revoir la ligne de dépense ou plafonner son montant.",M29=0,"",AA29=M29,"OK",AA29&lt;M29,"Montant instruit inférieur au montant présenté.")</f>
        <v/>
      </c>
      <c r="AD29" s="69" t="str">
        <f t="shared" si="11"/>
        <v/>
      </c>
    </row>
    <row r="30" spans="1:31">
      <c r="A30" s="38">
        <v>26</v>
      </c>
      <c r="B30" s="234"/>
      <c r="C30" s="313"/>
      <c r="D30" s="234"/>
      <c r="E30" s="315"/>
      <c r="F30" s="314"/>
      <c r="G30" s="314"/>
      <c r="H30" s="316"/>
      <c r="I30" s="316"/>
      <c r="J30" s="232">
        <f t="shared" si="12"/>
        <v>0</v>
      </c>
      <c r="K30" s="235"/>
      <c r="L30" s="315"/>
      <c r="M30" s="233" t="str">
        <f t="shared" si="13"/>
        <v/>
      </c>
      <c r="N30" s="317"/>
      <c r="O30" s="89">
        <f t="shared" si="0"/>
        <v>0</v>
      </c>
      <c r="P30" s="257">
        <f t="shared" si="1"/>
        <v>0</v>
      </c>
      <c r="Q30" s="9">
        <f t="shared" si="2"/>
        <v>0</v>
      </c>
      <c r="R30" s="9">
        <f t="shared" si="3"/>
        <v>0</v>
      </c>
      <c r="S30" s="9">
        <f t="shared" si="4"/>
        <v>0</v>
      </c>
      <c r="T30" s="9">
        <f t="shared" si="5"/>
        <v>0</v>
      </c>
      <c r="U30" s="145">
        <f t="shared" si="6"/>
        <v>0</v>
      </c>
      <c r="V30" s="145">
        <f t="shared" si="7"/>
        <v>0</v>
      </c>
      <c r="W30" s="71">
        <f t="shared" si="8"/>
        <v>0</v>
      </c>
      <c r="X30" s="258">
        <f t="shared" si="9"/>
        <v>0</v>
      </c>
      <c r="Y30" s="287">
        <f t="shared" si="14"/>
        <v>0</v>
      </c>
      <c r="Z30" s="71" t="str">
        <f t="shared" si="10"/>
        <v/>
      </c>
      <c r="AA30" s="288">
        <f t="shared" si="15"/>
        <v>0</v>
      </c>
      <c r="AB30" s="70"/>
      <c r="AC30" s="100" t="str" cm="1">
        <f t="array" ref="AC30">_xlfn.IFS(M30="","",AA30&gt;M30,"KO : Le montant retenu est supérieur au montant présenté. Merci de revoir la ligne de dépense ou plafonner son montant.",M30=0,"",AA30=M30,"OK",AA30&lt;M30,"Montant instruit inférieur au montant présenté.")</f>
        <v/>
      </c>
      <c r="AD30" s="69" t="str">
        <f t="shared" si="11"/>
        <v/>
      </c>
    </row>
    <row r="31" spans="1:31">
      <c r="A31" s="38">
        <v>27</v>
      </c>
      <c r="B31" s="234"/>
      <c r="C31" s="313"/>
      <c r="D31" s="234"/>
      <c r="E31" s="315"/>
      <c r="F31" s="314"/>
      <c r="G31" s="314"/>
      <c r="H31" s="316"/>
      <c r="I31" s="316"/>
      <c r="J31" s="232">
        <f t="shared" si="12"/>
        <v>0</v>
      </c>
      <c r="K31" s="235"/>
      <c r="L31" s="315"/>
      <c r="M31" s="233" t="str">
        <f t="shared" si="13"/>
        <v/>
      </c>
      <c r="N31" s="317"/>
      <c r="O31" s="89">
        <f t="shared" si="0"/>
        <v>0</v>
      </c>
      <c r="P31" s="257">
        <f t="shared" si="1"/>
        <v>0</v>
      </c>
      <c r="Q31" s="9">
        <f t="shared" si="2"/>
        <v>0</v>
      </c>
      <c r="R31" s="9">
        <f t="shared" si="3"/>
        <v>0</v>
      </c>
      <c r="S31" s="9">
        <f t="shared" si="4"/>
        <v>0</v>
      </c>
      <c r="T31" s="9">
        <f t="shared" si="5"/>
        <v>0</v>
      </c>
      <c r="U31" s="145">
        <f t="shared" si="6"/>
        <v>0</v>
      </c>
      <c r="V31" s="145">
        <f t="shared" si="7"/>
        <v>0</v>
      </c>
      <c r="W31" s="71">
        <f t="shared" si="8"/>
        <v>0</v>
      </c>
      <c r="X31" s="258">
        <f t="shared" si="9"/>
        <v>0</v>
      </c>
      <c r="Y31" s="287">
        <f t="shared" si="14"/>
        <v>0</v>
      </c>
      <c r="Z31" s="71" t="str">
        <f t="shared" si="10"/>
        <v/>
      </c>
      <c r="AA31" s="288">
        <f t="shared" si="15"/>
        <v>0</v>
      </c>
      <c r="AB31" s="70"/>
      <c r="AC31" s="100" t="str" cm="1">
        <f t="array" ref="AC31">_xlfn.IFS(M31="","",AA31&gt;M31,"KO : Le montant retenu est supérieur au montant présenté. Merci de revoir la ligne de dépense ou plafonner son montant.",M31=0,"",AA31=M31,"OK",AA31&lt;M31,"Montant instruit inférieur au montant présenté.")</f>
        <v/>
      </c>
      <c r="AD31" s="69" t="str">
        <f t="shared" si="11"/>
        <v/>
      </c>
    </row>
    <row r="32" spans="1:31">
      <c r="A32" s="38">
        <v>28</v>
      </c>
      <c r="B32" s="234"/>
      <c r="C32" s="313"/>
      <c r="D32" s="234"/>
      <c r="E32" s="315"/>
      <c r="F32" s="314"/>
      <c r="G32" s="314"/>
      <c r="H32" s="316"/>
      <c r="I32" s="316"/>
      <c r="J32" s="232">
        <f t="shared" si="12"/>
        <v>0</v>
      </c>
      <c r="K32" s="235"/>
      <c r="L32" s="315"/>
      <c r="M32" s="233" t="str">
        <f t="shared" si="13"/>
        <v/>
      </c>
      <c r="N32" s="317"/>
      <c r="O32" s="89">
        <f t="shared" si="0"/>
        <v>0</v>
      </c>
      <c r="P32" s="257">
        <f t="shared" si="1"/>
        <v>0</v>
      </c>
      <c r="Q32" s="9">
        <f t="shared" si="2"/>
        <v>0</v>
      </c>
      <c r="R32" s="9">
        <f t="shared" si="3"/>
        <v>0</v>
      </c>
      <c r="S32" s="9">
        <f t="shared" si="4"/>
        <v>0</v>
      </c>
      <c r="T32" s="9">
        <f t="shared" si="5"/>
        <v>0</v>
      </c>
      <c r="U32" s="145">
        <f t="shared" si="6"/>
        <v>0</v>
      </c>
      <c r="V32" s="145">
        <f t="shared" si="7"/>
        <v>0</v>
      </c>
      <c r="W32" s="71">
        <f t="shared" si="8"/>
        <v>0</v>
      </c>
      <c r="X32" s="258">
        <f t="shared" si="9"/>
        <v>0</v>
      </c>
      <c r="Y32" s="287">
        <f t="shared" si="14"/>
        <v>0</v>
      </c>
      <c r="Z32" s="71" t="str">
        <f t="shared" si="10"/>
        <v/>
      </c>
      <c r="AA32" s="288">
        <f t="shared" si="15"/>
        <v>0</v>
      </c>
      <c r="AB32" s="70"/>
      <c r="AC32" s="100" t="str" cm="1">
        <f t="array" ref="AC32">_xlfn.IFS(M32="","",AA32&gt;M32,"KO : Le montant retenu est supérieur au montant présenté. Merci de revoir la ligne de dépense ou plafonner son montant.",M32=0,"",AA32=M32,"OK",AA32&lt;M32,"Montant instruit inférieur au montant présenté.")</f>
        <v/>
      </c>
      <c r="AD32" s="69" t="str">
        <f t="shared" si="11"/>
        <v/>
      </c>
    </row>
    <row r="33" spans="1:30">
      <c r="A33" s="38">
        <v>29</v>
      </c>
      <c r="B33" s="234"/>
      <c r="C33" s="313"/>
      <c r="D33" s="234"/>
      <c r="E33" s="315"/>
      <c r="F33" s="314"/>
      <c r="G33" s="314"/>
      <c r="H33" s="316"/>
      <c r="I33" s="316"/>
      <c r="J33" s="232">
        <f t="shared" si="12"/>
        <v>0</v>
      </c>
      <c r="K33" s="235"/>
      <c r="L33" s="315"/>
      <c r="M33" s="233" t="str">
        <f t="shared" si="13"/>
        <v/>
      </c>
      <c r="N33" s="317"/>
      <c r="O33" s="89">
        <f t="shared" si="0"/>
        <v>0</v>
      </c>
      <c r="P33" s="257">
        <f t="shared" si="1"/>
        <v>0</v>
      </c>
      <c r="Q33" s="9">
        <f t="shared" si="2"/>
        <v>0</v>
      </c>
      <c r="R33" s="9">
        <f t="shared" si="3"/>
        <v>0</v>
      </c>
      <c r="S33" s="9">
        <f t="shared" si="4"/>
        <v>0</v>
      </c>
      <c r="T33" s="9">
        <f t="shared" si="5"/>
        <v>0</v>
      </c>
      <c r="U33" s="145">
        <f t="shared" si="6"/>
        <v>0</v>
      </c>
      <c r="V33" s="145">
        <f t="shared" si="7"/>
        <v>0</v>
      </c>
      <c r="W33" s="71">
        <f t="shared" si="8"/>
        <v>0</v>
      </c>
      <c r="X33" s="258">
        <f t="shared" si="9"/>
        <v>0</v>
      </c>
      <c r="Y33" s="287">
        <f t="shared" si="14"/>
        <v>0</v>
      </c>
      <c r="Z33" s="71" t="str">
        <f t="shared" si="10"/>
        <v/>
      </c>
      <c r="AA33" s="288">
        <f t="shared" si="15"/>
        <v>0</v>
      </c>
      <c r="AB33" s="70"/>
      <c r="AC33" s="100" t="str" cm="1">
        <f t="array" ref="AC33">_xlfn.IFS(M33="","",AA33&gt;M33,"KO : Le montant retenu est supérieur au montant présenté. Merci de revoir la ligne de dépense ou plafonner son montant.",M33=0,"",AA33=M33,"OK",AA33&lt;M33,"Montant instruit inférieur au montant présenté.")</f>
        <v/>
      </c>
      <c r="AD33" s="69" t="str">
        <f t="shared" si="11"/>
        <v/>
      </c>
    </row>
    <row r="34" spans="1:30">
      <c r="A34" s="38">
        <v>30</v>
      </c>
      <c r="B34" s="234"/>
      <c r="C34" s="313"/>
      <c r="D34" s="234"/>
      <c r="E34" s="315"/>
      <c r="F34" s="314"/>
      <c r="G34" s="314"/>
      <c r="H34" s="316"/>
      <c r="I34" s="316"/>
      <c r="J34" s="232">
        <f t="shared" si="12"/>
        <v>0</v>
      </c>
      <c r="K34" s="235"/>
      <c r="L34" s="315"/>
      <c r="M34" s="233" t="str">
        <f t="shared" si="13"/>
        <v/>
      </c>
      <c r="N34" s="317"/>
      <c r="O34" s="89">
        <f t="shared" si="0"/>
        <v>0</v>
      </c>
      <c r="P34" s="257">
        <f t="shared" si="1"/>
        <v>0</v>
      </c>
      <c r="Q34" s="9">
        <f t="shared" si="2"/>
        <v>0</v>
      </c>
      <c r="R34" s="9">
        <f t="shared" si="3"/>
        <v>0</v>
      </c>
      <c r="S34" s="9">
        <f t="shared" si="4"/>
        <v>0</v>
      </c>
      <c r="T34" s="9">
        <f t="shared" si="5"/>
        <v>0</v>
      </c>
      <c r="U34" s="145">
        <f t="shared" si="6"/>
        <v>0</v>
      </c>
      <c r="V34" s="145">
        <f t="shared" si="7"/>
        <v>0</v>
      </c>
      <c r="W34" s="71">
        <f t="shared" si="8"/>
        <v>0</v>
      </c>
      <c r="X34" s="258">
        <f t="shared" si="9"/>
        <v>0</v>
      </c>
      <c r="Y34" s="287">
        <f t="shared" si="14"/>
        <v>0</v>
      </c>
      <c r="Z34" s="71" t="str">
        <f t="shared" si="10"/>
        <v/>
      </c>
      <c r="AA34" s="288">
        <f t="shared" si="15"/>
        <v>0</v>
      </c>
      <c r="AB34" s="70"/>
      <c r="AC34" s="100" t="str" cm="1">
        <f t="array" ref="AC34">_xlfn.IFS(M34="","",AA34&gt;M34,"KO : Le montant retenu est supérieur au montant présenté. Merci de revoir la ligne de dépense ou plafonner son montant.",M34=0,"",AA34=M34,"OK",AA34&lt;M34,"Montant instruit inférieur au montant présenté.")</f>
        <v/>
      </c>
      <c r="AD34" s="69" t="str">
        <f t="shared" si="11"/>
        <v/>
      </c>
    </row>
    <row r="35" spans="1:30">
      <c r="A35" s="38">
        <v>31</v>
      </c>
      <c r="B35" s="234"/>
      <c r="C35" s="313"/>
      <c r="D35" s="234"/>
      <c r="E35" s="315"/>
      <c r="F35" s="314"/>
      <c r="G35" s="314"/>
      <c r="H35" s="316"/>
      <c r="I35" s="316"/>
      <c r="J35" s="232">
        <f t="shared" si="12"/>
        <v>0</v>
      </c>
      <c r="K35" s="235"/>
      <c r="L35" s="315"/>
      <c r="M35" s="233" t="str">
        <f t="shared" si="13"/>
        <v/>
      </c>
      <c r="N35" s="317"/>
      <c r="O35" s="89">
        <f t="shared" si="0"/>
        <v>0</v>
      </c>
      <c r="P35" s="257">
        <f t="shared" si="1"/>
        <v>0</v>
      </c>
      <c r="Q35" s="9">
        <f t="shared" si="2"/>
        <v>0</v>
      </c>
      <c r="R35" s="9">
        <f t="shared" si="3"/>
        <v>0</v>
      </c>
      <c r="S35" s="9">
        <f t="shared" si="4"/>
        <v>0</v>
      </c>
      <c r="T35" s="9">
        <f t="shared" si="5"/>
        <v>0</v>
      </c>
      <c r="U35" s="145">
        <f t="shared" si="6"/>
        <v>0</v>
      </c>
      <c r="V35" s="145">
        <f t="shared" si="7"/>
        <v>0</v>
      </c>
      <c r="W35" s="71">
        <f t="shared" si="8"/>
        <v>0</v>
      </c>
      <c r="X35" s="258">
        <f t="shared" si="9"/>
        <v>0</v>
      </c>
      <c r="Y35" s="287">
        <f t="shared" si="14"/>
        <v>0</v>
      </c>
      <c r="Z35" s="71" t="str">
        <f t="shared" si="10"/>
        <v/>
      </c>
      <c r="AA35" s="288">
        <f t="shared" si="15"/>
        <v>0</v>
      </c>
      <c r="AB35" s="70"/>
      <c r="AC35" s="100" t="str" cm="1">
        <f t="array" ref="AC35">_xlfn.IFS(M35="","",AA35&gt;M35,"KO : Le montant retenu est supérieur au montant présenté. Merci de revoir la ligne de dépense ou plafonner son montant.",M35=0,"",AA35=M35,"OK",AA35&lt;M35,"Montant instruit inférieur au montant présenté.")</f>
        <v/>
      </c>
      <c r="AD35" s="69" t="str">
        <f t="shared" si="11"/>
        <v/>
      </c>
    </row>
    <row r="36" spans="1:30">
      <c r="A36" s="38">
        <v>32</v>
      </c>
      <c r="B36" s="234"/>
      <c r="C36" s="313"/>
      <c r="D36" s="234"/>
      <c r="E36" s="315"/>
      <c r="F36" s="314"/>
      <c r="G36" s="314"/>
      <c r="H36" s="316"/>
      <c r="I36" s="316"/>
      <c r="J36" s="232">
        <f t="shared" si="12"/>
        <v>0</v>
      </c>
      <c r="K36" s="235"/>
      <c r="L36" s="315"/>
      <c r="M36" s="233" t="str">
        <f t="shared" si="13"/>
        <v/>
      </c>
      <c r="N36" s="317"/>
      <c r="O36" s="89">
        <f t="shared" si="0"/>
        <v>0</v>
      </c>
      <c r="P36" s="257">
        <f t="shared" si="1"/>
        <v>0</v>
      </c>
      <c r="Q36" s="9">
        <f t="shared" si="2"/>
        <v>0</v>
      </c>
      <c r="R36" s="9">
        <f t="shared" si="3"/>
        <v>0</v>
      </c>
      <c r="S36" s="9">
        <f t="shared" si="4"/>
        <v>0</v>
      </c>
      <c r="T36" s="9">
        <f t="shared" si="5"/>
        <v>0</v>
      </c>
      <c r="U36" s="145">
        <f t="shared" si="6"/>
        <v>0</v>
      </c>
      <c r="V36" s="145">
        <f t="shared" si="7"/>
        <v>0</v>
      </c>
      <c r="W36" s="71">
        <f t="shared" si="8"/>
        <v>0</v>
      </c>
      <c r="X36" s="258">
        <f t="shared" si="9"/>
        <v>0</v>
      </c>
      <c r="Y36" s="287">
        <f t="shared" si="14"/>
        <v>0</v>
      </c>
      <c r="Z36" s="71" t="str">
        <f t="shared" si="10"/>
        <v/>
      </c>
      <c r="AA36" s="288">
        <f t="shared" si="15"/>
        <v>0</v>
      </c>
      <c r="AB36" s="70"/>
      <c r="AC36" s="100" t="str" cm="1">
        <f t="array" ref="AC36">_xlfn.IFS(M36="","",AA36&gt;M36,"KO : Le montant retenu est supérieur au montant présenté. Merci de revoir la ligne de dépense ou plafonner son montant.",M36=0,"",AA36=M36,"OK",AA36&lt;M36,"Montant instruit inférieur au montant présenté.")</f>
        <v/>
      </c>
      <c r="AD36" s="69" t="str">
        <f t="shared" si="11"/>
        <v/>
      </c>
    </row>
    <row r="37" spans="1:30">
      <c r="A37" s="38">
        <v>33</v>
      </c>
      <c r="B37" s="234"/>
      <c r="C37" s="313"/>
      <c r="D37" s="234"/>
      <c r="E37" s="315"/>
      <c r="F37" s="314"/>
      <c r="G37" s="314"/>
      <c r="H37" s="316"/>
      <c r="I37" s="316"/>
      <c r="J37" s="232">
        <f t="shared" si="12"/>
        <v>0</v>
      </c>
      <c r="K37" s="235"/>
      <c r="L37" s="315"/>
      <c r="M37" s="233" t="str">
        <f t="shared" si="13"/>
        <v/>
      </c>
      <c r="N37" s="317"/>
      <c r="O37" s="89">
        <f t="shared" ref="O37:O68" si="16">B37</f>
        <v>0</v>
      </c>
      <c r="P37" s="257">
        <f t="shared" ref="P37:P68" si="17">C37</f>
        <v>0</v>
      </c>
      <c r="Q37" s="9">
        <f t="shared" ref="Q37:Q68" si="18">D37</f>
        <v>0</v>
      </c>
      <c r="R37" s="9">
        <f t="shared" ref="R37:R68" si="19">E37</f>
        <v>0</v>
      </c>
      <c r="S37" s="9">
        <f t="shared" ref="S37:S68" si="20">F37</f>
        <v>0</v>
      </c>
      <c r="T37" s="9">
        <f t="shared" ref="T37:T68" si="21">G37</f>
        <v>0</v>
      </c>
      <c r="U37" s="145">
        <f t="shared" ref="U37:U68" si="22">H37</f>
        <v>0</v>
      </c>
      <c r="V37" s="145">
        <f t="shared" ref="V37:V68" si="23">I37</f>
        <v>0</v>
      </c>
      <c r="W37" s="71">
        <f t="shared" ref="W37:W68" si="24">J37</f>
        <v>0</v>
      </c>
      <c r="X37" s="258">
        <f t="shared" ref="X37:X68" si="25">K37</f>
        <v>0</v>
      </c>
      <c r="Y37" s="287">
        <f t="shared" ref="Y37:Y68" si="26">L37</f>
        <v>0</v>
      </c>
      <c r="Z37" s="71" t="str">
        <f t="shared" ref="Z37:Z68" si="27">M37</f>
        <v/>
      </c>
      <c r="AA37" s="288">
        <f t="shared" si="15"/>
        <v>0</v>
      </c>
      <c r="AB37" s="70"/>
      <c r="AC37" s="100" t="str" cm="1">
        <f t="array" ref="AC37">_xlfn.IFS(M37="","",AA37&gt;M37,"KO : Le montant retenu est supérieur au montant présenté. Merci de revoir la ligne de dépense ou plafonner son montant.",M37=0,"",AA37=M37,"OK",AA37&lt;M37,"Montant instruit inférieur au montant présenté.")</f>
        <v/>
      </c>
      <c r="AD37" s="69" t="str">
        <f t="shared" ref="AD37:AD68" si="28">IF(M37="","",M37-AA37)</f>
        <v/>
      </c>
    </row>
    <row r="38" spans="1:30">
      <c r="A38" s="38">
        <v>34</v>
      </c>
      <c r="B38" s="234"/>
      <c r="C38" s="313"/>
      <c r="D38" s="234"/>
      <c r="E38" s="315"/>
      <c r="F38" s="314"/>
      <c r="G38" s="314"/>
      <c r="H38" s="316"/>
      <c r="I38" s="316"/>
      <c r="J38" s="232">
        <f t="shared" si="12"/>
        <v>0</v>
      </c>
      <c r="K38" s="235"/>
      <c r="L38" s="315"/>
      <c r="M38" s="233" t="str">
        <f t="shared" si="13"/>
        <v/>
      </c>
      <c r="N38" s="317"/>
      <c r="O38" s="89">
        <f t="shared" si="16"/>
        <v>0</v>
      </c>
      <c r="P38" s="257">
        <f t="shared" si="17"/>
        <v>0</v>
      </c>
      <c r="Q38" s="9">
        <f t="shared" si="18"/>
        <v>0</v>
      </c>
      <c r="R38" s="9">
        <f t="shared" si="19"/>
        <v>0</v>
      </c>
      <c r="S38" s="9">
        <f t="shared" si="20"/>
        <v>0</v>
      </c>
      <c r="T38" s="9">
        <f t="shared" si="21"/>
        <v>0</v>
      </c>
      <c r="U38" s="145">
        <f t="shared" si="22"/>
        <v>0</v>
      </c>
      <c r="V38" s="145">
        <f t="shared" si="23"/>
        <v>0</v>
      </c>
      <c r="W38" s="71">
        <f t="shared" si="24"/>
        <v>0</v>
      </c>
      <c r="X38" s="258">
        <f t="shared" si="25"/>
        <v>0</v>
      </c>
      <c r="Y38" s="287">
        <f t="shared" si="26"/>
        <v>0</v>
      </c>
      <c r="Z38" s="71" t="str">
        <f t="shared" si="27"/>
        <v/>
      </c>
      <c r="AA38" s="288">
        <f t="shared" si="15"/>
        <v>0</v>
      </c>
      <c r="AB38" s="70"/>
      <c r="AC38" s="100" t="str" cm="1">
        <f t="array" ref="AC38">_xlfn.IFS(M38="","",AA38&gt;M38,"KO : Le montant retenu est supérieur au montant présenté. Merci de revoir la ligne de dépense ou plafonner son montant.",M38=0,"",AA38=M38,"OK",AA38&lt;M38,"Montant instruit inférieur au montant présenté.")</f>
        <v/>
      </c>
      <c r="AD38" s="69" t="str">
        <f t="shared" si="28"/>
        <v/>
      </c>
    </row>
    <row r="39" spans="1:30">
      <c r="A39" s="38">
        <v>35</v>
      </c>
      <c r="B39" s="234"/>
      <c r="C39" s="313"/>
      <c r="D39" s="234"/>
      <c r="E39" s="315"/>
      <c r="F39" s="314"/>
      <c r="G39" s="314"/>
      <c r="H39" s="316"/>
      <c r="I39" s="316"/>
      <c r="J39" s="232">
        <f t="shared" si="12"/>
        <v>0</v>
      </c>
      <c r="K39" s="235"/>
      <c r="L39" s="315"/>
      <c r="M39" s="233" t="str">
        <f t="shared" si="13"/>
        <v/>
      </c>
      <c r="N39" s="317"/>
      <c r="O39" s="89">
        <f t="shared" si="16"/>
        <v>0</v>
      </c>
      <c r="P39" s="257">
        <f t="shared" si="17"/>
        <v>0</v>
      </c>
      <c r="Q39" s="9">
        <f t="shared" si="18"/>
        <v>0</v>
      </c>
      <c r="R39" s="9">
        <f t="shared" si="19"/>
        <v>0</v>
      </c>
      <c r="S39" s="9">
        <f t="shared" si="20"/>
        <v>0</v>
      </c>
      <c r="T39" s="9">
        <f t="shared" si="21"/>
        <v>0</v>
      </c>
      <c r="U39" s="145">
        <f t="shared" si="22"/>
        <v>0</v>
      </c>
      <c r="V39" s="145">
        <f t="shared" si="23"/>
        <v>0</v>
      </c>
      <c r="W39" s="71">
        <f t="shared" si="24"/>
        <v>0</v>
      </c>
      <c r="X39" s="258">
        <f t="shared" si="25"/>
        <v>0</v>
      </c>
      <c r="Y39" s="287">
        <f t="shared" si="26"/>
        <v>0</v>
      </c>
      <c r="Z39" s="71" t="str">
        <f t="shared" si="27"/>
        <v/>
      </c>
      <c r="AA39" s="288">
        <f t="shared" si="15"/>
        <v>0</v>
      </c>
      <c r="AB39" s="70"/>
      <c r="AC39" s="100" t="str" cm="1">
        <f t="array" ref="AC39">_xlfn.IFS(M39="","",AA39&gt;M39,"KO : Le montant retenu est supérieur au montant présenté. Merci de revoir la ligne de dépense ou plafonner son montant.",M39=0,"",AA39=M39,"OK",AA39&lt;M39,"Montant instruit inférieur au montant présenté.")</f>
        <v/>
      </c>
      <c r="AD39" s="69" t="str">
        <f t="shared" si="28"/>
        <v/>
      </c>
    </row>
    <row r="40" spans="1:30">
      <c r="A40" s="38">
        <v>36</v>
      </c>
      <c r="B40" s="234"/>
      <c r="C40" s="313"/>
      <c r="D40" s="234"/>
      <c r="E40" s="315"/>
      <c r="F40" s="314"/>
      <c r="G40" s="314"/>
      <c r="H40" s="316"/>
      <c r="I40" s="316"/>
      <c r="J40" s="232">
        <f t="shared" si="12"/>
        <v>0</v>
      </c>
      <c r="K40" s="235"/>
      <c r="L40" s="315"/>
      <c r="M40" s="233" t="str">
        <f t="shared" si="13"/>
        <v/>
      </c>
      <c r="N40" s="317"/>
      <c r="O40" s="89">
        <f t="shared" si="16"/>
        <v>0</v>
      </c>
      <c r="P40" s="257">
        <f t="shared" si="17"/>
        <v>0</v>
      </c>
      <c r="Q40" s="9">
        <f t="shared" si="18"/>
        <v>0</v>
      </c>
      <c r="R40" s="9">
        <f t="shared" si="19"/>
        <v>0</v>
      </c>
      <c r="S40" s="9">
        <f t="shared" si="20"/>
        <v>0</v>
      </c>
      <c r="T40" s="9">
        <f t="shared" si="21"/>
        <v>0</v>
      </c>
      <c r="U40" s="145">
        <f t="shared" si="22"/>
        <v>0</v>
      </c>
      <c r="V40" s="145">
        <f t="shared" si="23"/>
        <v>0</v>
      </c>
      <c r="W40" s="71">
        <f t="shared" si="24"/>
        <v>0</v>
      </c>
      <c r="X40" s="258">
        <f t="shared" si="25"/>
        <v>0</v>
      </c>
      <c r="Y40" s="287">
        <f t="shared" si="26"/>
        <v>0</v>
      </c>
      <c r="Z40" s="71" t="str">
        <f t="shared" si="27"/>
        <v/>
      </c>
      <c r="AA40" s="288">
        <f t="shared" si="15"/>
        <v>0</v>
      </c>
      <c r="AB40" s="70"/>
      <c r="AC40" s="100" t="str" cm="1">
        <f t="array" ref="AC40">_xlfn.IFS(M40="","",AA40&gt;M40,"KO : Le montant retenu est supérieur au montant présenté. Merci de revoir la ligne de dépense ou plafonner son montant.",M40=0,"",AA40=M40,"OK",AA40&lt;M40,"Montant instruit inférieur au montant présenté.")</f>
        <v/>
      </c>
      <c r="AD40" s="69" t="str">
        <f t="shared" si="28"/>
        <v/>
      </c>
    </row>
    <row r="41" spans="1:30">
      <c r="A41" s="38">
        <v>37</v>
      </c>
      <c r="B41" s="234"/>
      <c r="C41" s="313"/>
      <c r="D41" s="234"/>
      <c r="E41" s="315"/>
      <c r="F41" s="314"/>
      <c r="G41" s="314"/>
      <c r="H41" s="316"/>
      <c r="I41" s="316"/>
      <c r="J41" s="232">
        <f t="shared" si="12"/>
        <v>0</v>
      </c>
      <c r="K41" s="235"/>
      <c r="L41" s="315"/>
      <c r="M41" s="233" t="str">
        <f t="shared" si="13"/>
        <v/>
      </c>
      <c r="N41" s="317"/>
      <c r="O41" s="89">
        <f t="shared" si="16"/>
        <v>0</v>
      </c>
      <c r="P41" s="257">
        <f t="shared" si="17"/>
        <v>0</v>
      </c>
      <c r="Q41" s="9">
        <f t="shared" si="18"/>
        <v>0</v>
      </c>
      <c r="R41" s="9">
        <f t="shared" si="19"/>
        <v>0</v>
      </c>
      <c r="S41" s="9">
        <f t="shared" si="20"/>
        <v>0</v>
      </c>
      <c r="T41" s="9">
        <f t="shared" si="21"/>
        <v>0</v>
      </c>
      <c r="U41" s="145">
        <f t="shared" si="22"/>
        <v>0</v>
      </c>
      <c r="V41" s="145">
        <f t="shared" si="23"/>
        <v>0</v>
      </c>
      <c r="W41" s="71">
        <f t="shared" si="24"/>
        <v>0</v>
      </c>
      <c r="X41" s="258">
        <f t="shared" si="25"/>
        <v>0</v>
      </c>
      <c r="Y41" s="287">
        <f t="shared" si="26"/>
        <v>0</v>
      </c>
      <c r="Z41" s="71" t="str">
        <f t="shared" si="27"/>
        <v/>
      </c>
      <c r="AA41" s="288">
        <f t="shared" si="15"/>
        <v>0</v>
      </c>
      <c r="AB41" s="70"/>
      <c r="AC41" s="100" t="str" cm="1">
        <f t="array" ref="AC41">_xlfn.IFS(M41="","",AA41&gt;M41,"KO : Le montant retenu est supérieur au montant présenté. Merci de revoir la ligne de dépense ou plafonner son montant.",M41=0,"",AA41=M41,"OK",AA41&lt;M41,"Montant instruit inférieur au montant présenté.")</f>
        <v/>
      </c>
      <c r="AD41" s="69" t="str">
        <f t="shared" si="28"/>
        <v/>
      </c>
    </row>
    <row r="42" spans="1:30">
      <c r="A42" s="38">
        <v>38</v>
      </c>
      <c r="B42" s="234"/>
      <c r="C42" s="313"/>
      <c r="D42" s="234"/>
      <c r="E42" s="315"/>
      <c r="F42" s="314"/>
      <c r="G42" s="314"/>
      <c r="H42" s="316"/>
      <c r="I42" s="316"/>
      <c r="J42" s="232">
        <f t="shared" si="12"/>
        <v>0</v>
      </c>
      <c r="K42" s="235"/>
      <c r="L42" s="315"/>
      <c r="M42" s="233" t="str">
        <f t="shared" si="13"/>
        <v/>
      </c>
      <c r="N42" s="317"/>
      <c r="O42" s="89">
        <f t="shared" si="16"/>
        <v>0</v>
      </c>
      <c r="P42" s="257">
        <f t="shared" si="17"/>
        <v>0</v>
      </c>
      <c r="Q42" s="9">
        <f t="shared" si="18"/>
        <v>0</v>
      </c>
      <c r="R42" s="9">
        <f t="shared" si="19"/>
        <v>0</v>
      </c>
      <c r="S42" s="9">
        <f t="shared" si="20"/>
        <v>0</v>
      </c>
      <c r="T42" s="9">
        <f t="shared" si="21"/>
        <v>0</v>
      </c>
      <c r="U42" s="145">
        <f t="shared" si="22"/>
        <v>0</v>
      </c>
      <c r="V42" s="145">
        <f t="shared" si="23"/>
        <v>0</v>
      </c>
      <c r="W42" s="71">
        <f t="shared" si="24"/>
        <v>0</v>
      </c>
      <c r="X42" s="258">
        <f t="shared" si="25"/>
        <v>0</v>
      </c>
      <c r="Y42" s="287">
        <f t="shared" si="26"/>
        <v>0</v>
      </c>
      <c r="Z42" s="71" t="str">
        <f t="shared" si="27"/>
        <v/>
      </c>
      <c r="AA42" s="288">
        <f t="shared" si="15"/>
        <v>0</v>
      </c>
      <c r="AB42" s="70"/>
      <c r="AC42" s="100" t="str" cm="1">
        <f t="array" ref="AC42">_xlfn.IFS(M42="","",AA42&gt;M42,"KO : Le montant retenu est supérieur au montant présenté. Merci de revoir la ligne de dépense ou plafonner son montant.",M42=0,"",AA42=M42,"OK",AA42&lt;M42,"Montant instruit inférieur au montant présenté.")</f>
        <v/>
      </c>
      <c r="AD42" s="69" t="str">
        <f t="shared" si="28"/>
        <v/>
      </c>
    </row>
    <row r="43" spans="1:30">
      <c r="A43" s="38">
        <v>39</v>
      </c>
      <c r="B43" s="234"/>
      <c r="C43" s="313"/>
      <c r="D43" s="234"/>
      <c r="E43" s="315"/>
      <c r="F43" s="314"/>
      <c r="G43" s="314"/>
      <c r="H43" s="316"/>
      <c r="I43" s="316"/>
      <c r="J43" s="232">
        <f t="shared" si="12"/>
        <v>0</v>
      </c>
      <c r="K43" s="235"/>
      <c r="L43" s="315"/>
      <c r="M43" s="233" t="str">
        <f t="shared" si="13"/>
        <v/>
      </c>
      <c r="N43" s="317"/>
      <c r="O43" s="89">
        <f t="shared" si="16"/>
        <v>0</v>
      </c>
      <c r="P43" s="257">
        <f t="shared" si="17"/>
        <v>0</v>
      </c>
      <c r="Q43" s="9">
        <f t="shared" si="18"/>
        <v>0</v>
      </c>
      <c r="R43" s="9">
        <f t="shared" si="19"/>
        <v>0</v>
      </c>
      <c r="S43" s="9">
        <f t="shared" si="20"/>
        <v>0</v>
      </c>
      <c r="T43" s="9">
        <f t="shared" si="21"/>
        <v>0</v>
      </c>
      <c r="U43" s="145">
        <f t="shared" si="22"/>
        <v>0</v>
      </c>
      <c r="V43" s="145">
        <f t="shared" si="23"/>
        <v>0</v>
      </c>
      <c r="W43" s="71">
        <f t="shared" si="24"/>
        <v>0</v>
      </c>
      <c r="X43" s="258">
        <f t="shared" si="25"/>
        <v>0</v>
      </c>
      <c r="Y43" s="287">
        <f t="shared" si="26"/>
        <v>0</v>
      </c>
      <c r="Z43" s="71" t="str">
        <f t="shared" si="27"/>
        <v/>
      </c>
      <c r="AA43" s="288">
        <f t="shared" si="15"/>
        <v>0</v>
      </c>
      <c r="AB43" s="70"/>
      <c r="AC43" s="100" t="str" cm="1">
        <f t="array" ref="AC43">_xlfn.IFS(M43="","",AA43&gt;M43,"KO : Le montant retenu est supérieur au montant présenté. Merci de revoir la ligne de dépense ou plafonner son montant.",M43=0,"",AA43=M43,"OK",AA43&lt;M43,"Montant instruit inférieur au montant présenté.")</f>
        <v/>
      </c>
      <c r="AD43" s="69" t="str">
        <f t="shared" si="28"/>
        <v/>
      </c>
    </row>
    <row r="44" spans="1:30">
      <c r="A44" s="38">
        <v>40</v>
      </c>
      <c r="B44" s="234"/>
      <c r="C44" s="313"/>
      <c r="D44" s="234"/>
      <c r="E44" s="315"/>
      <c r="F44" s="314"/>
      <c r="G44" s="314"/>
      <c r="H44" s="316"/>
      <c r="I44" s="316"/>
      <c r="J44" s="232">
        <f t="shared" si="12"/>
        <v>0</v>
      </c>
      <c r="K44" s="235"/>
      <c r="L44" s="315"/>
      <c r="M44" s="233" t="str">
        <f t="shared" si="13"/>
        <v/>
      </c>
      <c r="N44" s="317"/>
      <c r="O44" s="89">
        <f t="shared" si="16"/>
        <v>0</v>
      </c>
      <c r="P44" s="257">
        <f t="shared" si="17"/>
        <v>0</v>
      </c>
      <c r="Q44" s="9">
        <f t="shared" si="18"/>
        <v>0</v>
      </c>
      <c r="R44" s="9">
        <f t="shared" si="19"/>
        <v>0</v>
      </c>
      <c r="S44" s="9">
        <f t="shared" si="20"/>
        <v>0</v>
      </c>
      <c r="T44" s="9">
        <f t="shared" si="21"/>
        <v>0</v>
      </c>
      <c r="U44" s="145">
        <f t="shared" si="22"/>
        <v>0</v>
      </c>
      <c r="V44" s="145">
        <f t="shared" si="23"/>
        <v>0</v>
      </c>
      <c r="W44" s="71">
        <f t="shared" si="24"/>
        <v>0</v>
      </c>
      <c r="X44" s="258">
        <f t="shared" si="25"/>
        <v>0</v>
      </c>
      <c r="Y44" s="287">
        <f t="shared" si="26"/>
        <v>0</v>
      </c>
      <c r="Z44" s="71" t="str">
        <f t="shared" si="27"/>
        <v/>
      </c>
      <c r="AA44" s="288">
        <f t="shared" si="15"/>
        <v>0</v>
      </c>
      <c r="AB44" s="70"/>
      <c r="AC44" s="100" t="str" cm="1">
        <f t="array" ref="AC44">_xlfn.IFS(M44="","",AA44&gt;M44,"KO : Le montant retenu est supérieur au montant présenté. Merci de revoir la ligne de dépense ou plafonner son montant.",M44=0,"",AA44=M44,"OK",AA44&lt;M44,"Montant instruit inférieur au montant présenté.")</f>
        <v/>
      </c>
      <c r="AD44" s="69" t="str">
        <f t="shared" si="28"/>
        <v/>
      </c>
    </row>
    <row r="45" spans="1:30">
      <c r="A45" s="38">
        <v>41</v>
      </c>
      <c r="B45" s="234"/>
      <c r="C45" s="313"/>
      <c r="D45" s="234"/>
      <c r="E45" s="315"/>
      <c r="F45" s="314"/>
      <c r="G45" s="314"/>
      <c r="H45" s="316"/>
      <c r="I45" s="316"/>
      <c r="J45" s="232">
        <f t="shared" si="12"/>
        <v>0</v>
      </c>
      <c r="K45" s="235"/>
      <c r="L45" s="315"/>
      <c r="M45" s="233" t="str">
        <f t="shared" si="13"/>
        <v/>
      </c>
      <c r="N45" s="317"/>
      <c r="O45" s="89">
        <f t="shared" si="16"/>
        <v>0</v>
      </c>
      <c r="P45" s="257">
        <f t="shared" si="17"/>
        <v>0</v>
      </c>
      <c r="Q45" s="9">
        <f t="shared" si="18"/>
        <v>0</v>
      </c>
      <c r="R45" s="9">
        <f t="shared" si="19"/>
        <v>0</v>
      </c>
      <c r="S45" s="9">
        <f t="shared" si="20"/>
        <v>0</v>
      </c>
      <c r="T45" s="9">
        <f t="shared" si="21"/>
        <v>0</v>
      </c>
      <c r="U45" s="145">
        <f t="shared" si="22"/>
        <v>0</v>
      </c>
      <c r="V45" s="145">
        <f t="shared" si="23"/>
        <v>0</v>
      </c>
      <c r="W45" s="71">
        <f t="shared" si="24"/>
        <v>0</v>
      </c>
      <c r="X45" s="258">
        <f t="shared" si="25"/>
        <v>0</v>
      </c>
      <c r="Y45" s="287">
        <f t="shared" si="26"/>
        <v>0</v>
      </c>
      <c r="Z45" s="71" t="str">
        <f t="shared" si="27"/>
        <v/>
      </c>
      <c r="AA45" s="288">
        <f t="shared" si="15"/>
        <v>0</v>
      </c>
      <c r="AB45" s="70"/>
      <c r="AC45" s="100" t="str" cm="1">
        <f t="array" ref="AC45">_xlfn.IFS(M45="","",AA45&gt;M45,"KO : Le montant retenu est supérieur au montant présenté. Merci de revoir la ligne de dépense ou plafonner son montant.",M45=0,"",AA45=M45,"OK",AA45&lt;M45,"Montant instruit inférieur au montant présenté.")</f>
        <v/>
      </c>
      <c r="AD45" s="69" t="str">
        <f t="shared" si="28"/>
        <v/>
      </c>
    </row>
    <row r="46" spans="1:30">
      <c r="A46" s="38">
        <v>42</v>
      </c>
      <c r="B46" s="234"/>
      <c r="C46" s="313"/>
      <c r="D46" s="234"/>
      <c r="E46" s="315"/>
      <c r="F46" s="314"/>
      <c r="G46" s="314"/>
      <c r="H46" s="316"/>
      <c r="I46" s="316"/>
      <c r="J46" s="232">
        <f t="shared" si="12"/>
        <v>0</v>
      </c>
      <c r="K46" s="235"/>
      <c r="L46" s="315"/>
      <c r="M46" s="233" t="str">
        <f t="shared" si="13"/>
        <v/>
      </c>
      <c r="N46" s="317"/>
      <c r="O46" s="89">
        <f t="shared" si="16"/>
        <v>0</v>
      </c>
      <c r="P46" s="257">
        <f t="shared" si="17"/>
        <v>0</v>
      </c>
      <c r="Q46" s="9">
        <f t="shared" si="18"/>
        <v>0</v>
      </c>
      <c r="R46" s="9">
        <f t="shared" si="19"/>
        <v>0</v>
      </c>
      <c r="S46" s="9">
        <f t="shared" si="20"/>
        <v>0</v>
      </c>
      <c r="T46" s="9">
        <f t="shared" si="21"/>
        <v>0</v>
      </c>
      <c r="U46" s="145">
        <f t="shared" si="22"/>
        <v>0</v>
      </c>
      <c r="V46" s="145">
        <f t="shared" si="23"/>
        <v>0</v>
      </c>
      <c r="W46" s="71">
        <f t="shared" si="24"/>
        <v>0</v>
      </c>
      <c r="X46" s="258">
        <f t="shared" si="25"/>
        <v>0</v>
      </c>
      <c r="Y46" s="287">
        <f t="shared" si="26"/>
        <v>0</v>
      </c>
      <c r="Z46" s="71" t="str">
        <f t="shared" si="27"/>
        <v/>
      </c>
      <c r="AA46" s="288">
        <f t="shared" si="15"/>
        <v>0</v>
      </c>
      <c r="AB46" s="70"/>
      <c r="AC46" s="100" t="str" cm="1">
        <f t="array" ref="AC46">_xlfn.IFS(M46="","",AA46&gt;M46,"KO : Le montant retenu est supérieur au montant présenté. Merci de revoir la ligne de dépense ou plafonner son montant.",M46=0,"",AA46=M46,"OK",AA46&lt;M46,"Montant instruit inférieur au montant présenté.")</f>
        <v/>
      </c>
      <c r="AD46" s="69" t="str">
        <f t="shared" si="28"/>
        <v/>
      </c>
    </row>
    <row r="47" spans="1:30">
      <c r="A47" s="38">
        <v>43</v>
      </c>
      <c r="B47" s="234"/>
      <c r="C47" s="313"/>
      <c r="D47" s="234"/>
      <c r="E47" s="315"/>
      <c r="F47" s="314"/>
      <c r="G47" s="314"/>
      <c r="H47" s="316"/>
      <c r="I47" s="316"/>
      <c r="J47" s="232">
        <f t="shared" si="12"/>
        <v>0</v>
      </c>
      <c r="K47" s="235"/>
      <c r="L47" s="315"/>
      <c r="M47" s="233" t="str">
        <f t="shared" si="13"/>
        <v/>
      </c>
      <c r="N47" s="317"/>
      <c r="O47" s="89">
        <f t="shared" si="16"/>
        <v>0</v>
      </c>
      <c r="P47" s="257">
        <f t="shared" si="17"/>
        <v>0</v>
      </c>
      <c r="Q47" s="9">
        <f t="shared" si="18"/>
        <v>0</v>
      </c>
      <c r="R47" s="9">
        <f t="shared" si="19"/>
        <v>0</v>
      </c>
      <c r="S47" s="9">
        <f t="shared" si="20"/>
        <v>0</v>
      </c>
      <c r="T47" s="9">
        <f t="shared" si="21"/>
        <v>0</v>
      </c>
      <c r="U47" s="145">
        <f t="shared" si="22"/>
        <v>0</v>
      </c>
      <c r="V47" s="145">
        <f t="shared" si="23"/>
        <v>0</v>
      </c>
      <c r="W47" s="71">
        <f t="shared" si="24"/>
        <v>0</v>
      </c>
      <c r="X47" s="258">
        <f t="shared" si="25"/>
        <v>0</v>
      </c>
      <c r="Y47" s="287">
        <f t="shared" si="26"/>
        <v>0</v>
      </c>
      <c r="Z47" s="71" t="str">
        <f t="shared" si="27"/>
        <v/>
      </c>
      <c r="AA47" s="288">
        <f t="shared" si="15"/>
        <v>0</v>
      </c>
      <c r="AB47" s="70"/>
      <c r="AC47" s="100" t="str" cm="1">
        <f t="array" ref="AC47">_xlfn.IFS(M47="","",AA47&gt;M47,"KO : Le montant retenu est supérieur au montant présenté. Merci de revoir la ligne de dépense ou plafonner son montant.",M47=0,"",AA47=M47,"OK",AA47&lt;M47,"Montant instruit inférieur au montant présenté.")</f>
        <v/>
      </c>
      <c r="AD47" s="69" t="str">
        <f t="shared" si="28"/>
        <v/>
      </c>
    </row>
    <row r="48" spans="1:30">
      <c r="A48" s="38">
        <v>44</v>
      </c>
      <c r="B48" s="234"/>
      <c r="C48" s="313"/>
      <c r="D48" s="234"/>
      <c r="E48" s="315"/>
      <c r="F48" s="314"/>
      <c r="G48" s="314"/>
      <c r="H48" s="316"/>
      <c r="I48" s="316"/>
      <c r="J48" s="232">
        <f t="shared" si="12"/>
        <v>0</v>
      </c>
      <c r="K48" s="235"/>
      <c r="L48" s="315"/>
      <c r="M48" s="233" t="str">
        <f t="shared" si="13"/>
        <v/>
      </c>
      <c r="N48" s="317"/>
      <c r="O48" s="89">
        <f t="shared" si="16"/>
        <v>0</v>
      </c>
      <c r="P48" s="257">
        <f t="shared" si="17"/>
        <v>0</v>
      </c>
      <c r="Q48" s="9">
        <f t="shared" si="18"/>
        <v>0</v>
      </c>
      <c r="R48" s="9">
        <f t="shared" si="19"/>
        <v>0</v>
      </c>
      <c r="S48" s="9">
        <f t="shared" si="20"/>
        <v>0</v>
      </c>
      <c r="T48" s="9">
        <f t="shared" si="21"/>
        <v>0</v>
      </c>
      <c r="U48" s="145">
        <f t="shared" si="22"/>
        <v>0</v>
      </c>
      <c r="V48" s="145">
        <f t="shared" si="23"/>
        <v>0</v>
      </c>
      <c r="W48" s="71">
        <f t="shared" si="24"/>
        <v>0</v>
      </c>
      <c r="X48" s="258">
        <f t="shared" si="25"/>
        <v>0</v>
      </c>
      <c r="Y48" s="287">
        <f t="shared" si="26"/>
        <v>0</v>
      </c>
      <c r="Z48" s="71" t="str">
        <f t="shared" si="27"/>
        <v/>
      </c>
      <c r="AA48" s="288">
        <f t="shared" si="15"/>
        <v>0</v>
      </c>
      <c r="AB48" s="70"/>
      <c r="AC48" s="100" t="str" cm="1">
        <f t="array" ref="AC48">_xlfn.IFS(M48="","",AA48&gt;M48,"KO : Le montant retenu est supérieur au montant présenté. Merci de revoir la ligne de dépense ou plafonner son montant.",M48=0,"",AA48=M48,"OK",AA48&lt;M48,"Montant instruit inférieur au montant présenté.")</f>
        <v/>
      </c>
      <c r="AD48" s="69" t="str">
        <f t="shared" si="28"/>
        <v/>
      </c>
    </row>
    <row r="49" spans="1:30">
      <c r="A49" s="38">
        <v>45</v>
      </c>
      <c r="B49" s="234"/>
      <c r="C49" s="313"/>
      <c r="D49" s="234"/>
      <c r="E49" s="315"/>
      <c r="F49" s="314"/>
      <c r="G49" s="314"/>
      <c r="H49" s="316"/>
      <c r="I49" s="316"/>
      <c r="J49" s="232">
        <f t="shared" si="12"/>
        <v>0</v>
      </c>
      <c r="K49" s="235"/>
      <c r="L49" s="315"/>
      <c r="M49" s="233" t="str">
        <f t="shared" si="13"/>
        <v/>
      </c>
      <c r="N49" s="317"/>
      <c r="O49" s="89">
        <f t="shared" si="16"/>
        <v>0</v>
      </c>
      <c r="P49" s="257">
        <f t="shared" si="17"/>
        <v>0</v>
      </c>
      <c r="Q49" s="9">
        <f t="shared" si="18"/>
        <v>0</v>
      </c>
      <c r="R49" s="9">
        <f t="shared" si="19"/>
        <v>0</v>
      </c>
      <c r="S49" s="9">
        <f t="shared" si="20"/>
        <v>0</v>
      </c>
      <c r="T49" s="9">
        <f t="shared" si="21"/>
        <v>0</v>
      </c>
      <c r="U49" s="145">
        <f t="shared" si="22"/>
        <v>0</v>
      </c>
      <c r="V49" s="145">
        <f t="shared" si="23"/>
        <v>0</v>
      </c>
      <c r="W49" s="71">
        <f t="shared" si="24"/>
        <v>0</v>
      </c>
      <c r="X49" s="258">
        <f t="shared" si="25"/>
        <v>0</v>
      </c>
      <c r="Y49" s="287">
        <f t="shared" si="26"/>
        <v>0</v>
      </c>
      <c r="Z49" s="71" t="str">
        <f t="shared" si="27"/>
        <v/>
      </c>
      <c r="AA49" s="288">
        <f t="shared" si="15"/>
        <v>0</v>
      </c>
      <c r="AB49" s="70"/>
      <c r="AC49" s="100" t="str" cm="1">
        <f t="array" ref="AC49">_xlfn.IFS(M49="","",AA49&gt;M49,"KO : Le montant retenu est supérieur au montant présenté. Merci de revoir la ligne de dépense ou plafonner son montant.",M49=0,"",AA49=M49,"OK",AA49&lt;M49,"Montant instruit inférieur au montant présenté.")</f>
        <v/>
      </c>
      <c r="AD49" s="69" t="str">
        <f t="shared" si="28"/>
        <v/>
      </c>
    </row>
    <row r="50" spans="1:30">
      <c r="A50" s="38">
        <v>46</v>
      </c>
      <c r="B50" s="234"/>
      <c r="C50" s="313"/>
      <c r="D50" s="234"/>
      <c r="E50" s="315"/>
      <c r="F50" s="314"/>
      <c r="G50" s="314"/>
      <c r="H50" s="316"/>
      <c r="I50" s="316"/>
      <c r="J50" s="232">
        <f t="shared" si="12"/>
        <v>0</v>
      </c>
      <c r="K50" s="235"/>
      <c r="L50" s="315"/>
      <c r="M50" s="233" t="str">
        <f t="shared" si="13"/>
        <v/>
      </c>
      <c r="N50" s="317"/>
      <c r="O50" s="89">
        <f t="shared" si="16"/>
        <v>0</v>
      </c>
      <c r="P50" s="257">
        <f t="shared" si="17"/>
        <v>0</v>
      </c>
      <c r="Q50" s="9">
        <f t="shared" si="18"/>
        <v>0</v>
      </c>
      <c r="R50" s="9">
        <f t="shared" si="19"/>
        <v>0</v>
      </c>
      <c r="S50" s="9">
        <f t="shared" si="20"/>
        <v>0</v>
      </c>
      <c r="T50" s="9">
        <f t="shared" si="21"/>
        <v>0</v>
      </c>
      <c r="U50" s="145">
        <f t="shared" si="22"/>
        <v>0</v>
      </c>
      <c r="V50" s="145">
        <f t="shared" si="23"/>
        <v>0</v>
      </c>
      <c r="W50" s="71">
        <f t="shared" si="24"/>
        <v>0</v>
      </c>
      <c r="X50" s="258">
        <f t="shared" si="25"/>
        <v>0</v>
      </c>
      <c r="Y50" s="287">
        <f t="shared" si="26"/>
        <v>0</v>
      </c>
      <c r="Z50" s="71" t="str">
        <f t="shared" si="27"/>
        <v/>
      </c>
      <c r="AA50" s="288">
        <f t="shared" si="15"/>
        <v>0</v>
      </c>
      <c r="AB50" s="70"/>
      <c r="AC50" s="100" t="str" cm="1">
        <f t="array" ref="AC50">_xlfn.IFS(M50="","",AA50&gt;M50,"KO : Le montant retenu est supérieur au montant présenté. Merci de revoir la ligne de dépense ou plafonner son montant.",M50=0,"",AA50=M50,"OK",AA50&lt;M50,"Montant instruit inférieur au montant présenté.")</f>
        <v/>
      </c>
      <c r="AD50" s="69" t="str">
        <f t="shared" si="28"/>
        <v/>
      </c>
    </row>
    <row r="51" spans="1:30">
      <c r="A51" s="38">
        <v>47</v>
      </c>
      <c r="B51" s="234"/>
      <c r="C51" s="313"/>
      <c r="D51" s="234"/>
      <c r="E51" s="315"/>
      <c r="F51" s="314"/>
      <c r="G51" s="314"/>
      <c r="H51" s="316"/>
      <c r="I51" s="316"/>
      <c r="J51" s="232">
        <f t="shared" si="12"/>
        <v>0</v>
      </c>
      <c r="K51" s="235"/>
      <c r="L51" s="315"/>
      <c r="M51" s="233" t="str">
        <f t="shared" si="13"/>
        <v/>
      </c>
      <c r="N51" s="317"/>
      <c r="O51" s="89">
        <f t="shared" si="16"/>
        <v>0</v>
      </c>
      <c r="P51" s="257">
        <f t="shared" si="17"/>
        <v>0</v>
      </c>
      <c r="Q51" s="9">
        <f t="shared" si="18"/>
        <v>0</v>
      </c>
      <c r="R51" s="9">
        <f t="shared" si="19"/>
        <v>0</v>
      </c>
      <c r="S51" s="9">
        <f t="shared" si="20"/>
        <v>0</v>
      </c>
      <c r="T51" s="9">
        <f t="shared" si="21"/>
        <v>0</v>
      </c>
      <c r="U51" s="145">
        <f t="shared" si="22"/>
        <v>0</v>
      </c>
      <c r="V51" s="145">
        <f t="shared" si="23"/>
        <v>0</v>
      </c>
      <c r="W51" s="71">
        <f t="shared" si="24"/>
        <v>0</v>
      </c>
      <c r="X51" s="258">
        <f t="shared" si="25"/>
        <v>0</v>
      </c>
      <c r="Y51" s="287">
        <f t="shared" si="26"/>
        <v>0</v>
      </c>
      <c r="Z51" s="71" t="str">
        <f t="shared" si="27"/>
        <v/>
      </c>
      <c r="AA51" s="288">
        <f t="shared" si="15"/>
        <v>0</v>
      </c>
      <c r="AB51" s="70"/>
      <c r="AC51" s="100" t="str" cm="1">
        <f t="array" ref="AC51">_xlfn.IFS(M51="","",AA51&gt;M51,"KO : Le montant retenu est supérieur au montant présenté. Merci de revoir la ligne de dépense ou plafonner son montant.",M51=0,"",AA51=M51,"OK",AA51&lt;M51,"Montant instruit inférieur au montant présenté.")</f>
        <v/>
      </c>
      <c r="AD51" s="69" t="str">
        <f t="shared" si="28"/>
        <v/>
      </c>
    </row>
    <row r="52" spans="1:30">
      <c r="A52" s="38">
        <v>48</v>
      </c>
      <c r="B52" s="234"/>
      <c r="C52" s="313"/>
      <c r="D52" s="234"/>
      <c r="E52" s="315"/>
      <c r="F52" s="314"/>
      <c r="G52" s="314"/>
      <c r="H52" s="316"/>
      <c r="I52" s="316"/>
      <c r="J52" s="232">
        <f t="shared" si="12"/>
        <v>0</v>
      </c>
      <c r="K52" s="235"/>
      <c r="L52" s="315"/>
      <c r="M52" s="233" t="str">
        <f t="shared" si="13"/>
        <v/>
      </c>
      <c r="N52" s="317"/>
      <c r="O52" s="89">
        <f t="shared" si="16"/>
        <v>0</v>
      </c>
      <c r="P52" s="257">
        <f t="shared" si="17"/>
        <v>0</v>
      </c>
      <c r="Q52" s="9">
        <f t="shared" si="18"/>
        <v>0</v>
      </c>
      <c r="R52" s="9">
        <f t="shared" si="19"/>
        <v>0</v>
      </c>
      <c r="S52" s="9">
        <f t="shared" si="20"/>
        <v>0</v>
      </c>
      <c r="T52" s="9">
        <f t="shared" si="21"/>
        <v>0</v>
      </c>
      <c r="U52" s="145">
        <f t="shared" si="22"/>
        <v>0</v>
      </c>
      <c r="V52" s="145">
        <f t="shared" si="23"/>
        <v>0</v>
      </c>
      <c r="W52" s="71">
        <f t="shared" si="24"/>
        <v>0</v>
      </c>
      <c r="X52" s="258">
        <f t="shared" si="25"/>
        <v>0</v>
      </c>
      <c r="Y52" s="287">
        <f t="shared" si="26"/>
        <v>0</v>
      </c>
      <c r="Z52" s="71" t="str">
        <f t="shared" si="27"/>
        <v/>
      </c>
      <c r="AA52" s="288">
        <f t="shared" si="15"/>
        <v>0</v>
      </c>
      <c r="AB52" s="70"/>
      <c r="AC52" s="100" t="str" cm="1">
        <f t="array" ref="AC52">_xlfn.IFS(M52="","",AA52&gt;M52,"KO : Le montant retenu est supérieur au montant présenté. Merci de revoir la ligne de dépense ou plafonner son montant.",M52=0,"",AA52=M52,"OK",AA52&lt;M52,"Montant instruit inférieur au montant présenté.")</f>
        <v/>
      </c>
      <c r="AD52" s="69" t="str">
        <f t="shared" si="28"/>
        <v/>
      </c>
    </row>
    <row r="53" spans="1:30">
      <c r="A53" s="38">
        <v>49</v>
      </c>
      <c r="B53" s="234"/>
      <c r="C53" s="313"/>
      <c r="D53" s="234"/>
      <c r="E53" s="315"/>
      <c r="F53" s="314"/>
      <c r="G53" s="314"/>
      <c r="H53" s="316"/>
      <c r="I53" s="316"/>
      <c r="J53" s="232">
        <f t="shared" si="12"/>
        <v>0</v>
      </c>
      <c r="K53" s="235"/>
      <c r="L53" s="315"/>
      <c r="M53" s="233" t="str">
        <f t="shared" si="13"/>
        <v/>
      </c>
      <c r="N53" s="317"/>
      <c r="O53" s="89">
        <f t="shared" si="16"/>
        <v>0</v>
      </c>
      <c r="P53" s="257">
        <f t="shared" si="17"/>
        <v>0</v>
      </c>
      <c r="Q53" s="9">
        <f t="shared" si="18"/>
        <v>0</v>
      </c>
      <c r="R53" s="9">
        <f t="shared" si="19"/>
        <v>0</v>
      </c>
      <c r="S53" s="9">
        <f t="shared" si="20"/>
        <v>0</v>
      </c>
      <c r="T53" s="9">
        <f t="shared" si="21"/>
        <v>0</v>
      </c>
      <c r="U53" s="145">
        <f t="shared" si="22"/>
        <v>0</v>
      </c>
      <c r="V53" s="145">
        <f t="shared" si="23"/>
        <v>0</v>
      </c>
      <c r="W53" s="71">
        <f t="shared" si="24"/>
        <v>0</v>
      </c>
      <c r="X53" s="258">
        <f t="shared" si="25"/>
        <v>0</v>
      </c>
      <c r="Y53" s="287">
        <f t="shared" si="26"/>
        <v>0</v>
      </c>
      <c r="Z53" s="71" t="str">
        <f t="shared" si="27"/>
        <v/>
      </c>
      <c r="AA53" s="288">
        <f t="shared" si="15"/>
        <v>0</v>
      </c>
      <c r="AB53" s="70"/>
      <c r="AC53" s="100" t="str" cm="1">
        <f t="array" ref="AC53">_xlfn.IFS(M53="","",AA53&gt;M53,"KO : Le montant retenu est supérieur au montant présenté. Merci de revoir la ligne de dépense ou plafonner son montant.",M53=0,"",AA53=M53,"OK",AA53&lt;M53,"Montant instruit inférieur au montant présenté.")</f>
        <v/>
      </c>
      <c r="AD53" s="69" t="str">
        <f t="shared" si="28"/>
        <v/>
      </c>
    </row>
    <row r="54" spans="1:30">
      <c r="A54" s="38">
        <v>50</v>
      </c>
      <c r="B54" s="234"/>
      <c r="C54" s="313"/>
      <c r="D54" s="234"/>
      <c r="E54" s="315"/>
      <c r="F54" s="314"/>
      <c r="G54" s="314"/>
      <c r="H54" s="316"/>
      <c r="I54" s="316"/>
      <c r="J54" s="232">
        <f t="shared" si="12"/>
        <v>0</v>
      </c>
      <c r="K54" s="235"/>
      <c r="L54" s="315"/>
      <c r="M54" s="233" t="str">
        <f t="shared" si="13"/>
        <v/>
      </c>
      <c r="N54" s="317"/>
      <c r="O54" s="89">
        <f t="shared" si="16"/>
        <v>0</v>
      </c>
      <c r="P54" s="257">
        <f t="shared" si="17"/>
        <v>0</v>
      </c>
      <c r="Q54" s="9">
        <f t="shared" si="18"/>
        <v>0</v>
      </c>
      <c r="R54" s="9">
        <f t="shared" si="19"/>
        <v>0</v>
      </c>
      <c r="S54" s="9">
        <f t="shared" si="20"/>
        <v>0</v>
      </c>
      <c r="T54" s="9">
        <f t="shared" si="21"/>
        <v>0</v>
      </c>
      <c r="U54" s="145">
        <f t="shared" si="22"/>
        <v>0</v>
      </c>
      <c r="V54" s="145">
        <f t="shared" si="23"/>
        <v>0</v>
      </c>
      <c r="W54" s="71">
        <f t="shared" si="24"/>
        <v>0</v>
      </c>
      <c r="X54" s="258">
        <f t="shared" si="25"/>
        <v>0</v>
      </c>
      <c r="Y54" s="287">
        <f t="shared" si="26"/>
        <v>0</v>
      </c>
      <c r="Z54" s="71" t="str">
        <f t="shared" si="27"/>
        <v/>
      </c>
      <c r="AA54" s="288">
        <f t="shared" si="15"/>
        <v>0</v>
      </c>
      <c r="AB54" s="70"/>
      <c r="AC54" s="100" t="str" cm="1">
        <f t="array" ref="AC54">_xlfn.IFS(M54="","",AA54&gt;M54,"KO : Le montant retenu est supérieur au montant présenté. Merci de revoir la ligne de dépense ou plafonner son montant.",M54=0,"",AA54=M54,"OK",AA54&lt;M54,"Montant instruit inférieur au montant présenté.")</f>
        <v/>
      </c>
      <c r="AD54" s="69" t="str">
        <f t="shared" si="28"/>
        <v/>
      </c>
    </row>
    <row r="55" spans="1:30">
      <c r="A55" s="38">
        <v>51</v>
      </c>
      <c r="B55" s="234"/>
      <c r="C55" s="313"/>
      <c r="D55" s="234"/>
      <c r="E55" s="315"/>
      <c r="F55" s="314"/>
      <c r="G55" s="314"/>
      <c r="H55" s="316"/>
      <c r="I55" s="316"/>
      <c r="J55" s="232">
        <f t="shared" si="12"/>
        <v>0</v>
      </c>
      <c r="K55" s="235"/>
      <c r="L55" s="315"/>
      <c r="M55" s="233" t="str">
        <f t="shared" si="13"/>
        <v/>
      </c>
      <c r="N55" s="317"/>
      <c r="O55" s="89">
        <f t="shared" si="16"/>
        <v>0</v>
      </c>
      <c r="P55" s="257">
        <f t="shared" si="17"/>
        <v>0</v>
      </c>
      <c r="Q55" s="9">
        <f t="shared" si="18"/>
        <v>0</v>
      </c>
      <c r="R55" s="9">
        <f t="shared" si="19"/>
        <v>0</v>
      </c>
      <c r="S55" s="9">
        <f t="shared" si="20"/>
        <v>0</v>
      </c>
      <c r="T55" s="9">
        <f t="shared" si="21"/>
        <v>0</v>
      </c>
      <c r="U55" s="145">
        <f t="shared" si="22"/>
        <v>0</v>
      </c>
      <c r="V55" s="145">
        <f t="shared" si="23"/>
        <v>0</v>
      </c>
      <c r="W55" s="71">
        <f t="shared" si="24"/>
        <v>0</v>
      </c>
      <c r="X55" s="258">
        <f t="shared" si="25"/>
        <v>0</v>
      </c>
      <c r="Y55" s="287">
        <f t="shared" si="26"/>
        <v>0</v>
      </c>
      <c r="Z55" s="71" t="str">
        <f t="shared" si="27"/>
        <v/>
      </c>
      <c r="AA55" s="288">
        <f t="shared" si="15"/>
        <v>0</v>
      </c>
      <c r="AB55" s="70"/>
      <c r="AC55" s="100" t="str" cm="1">
        <f t="array" ref="AC55">_xlfn.IFS(M55="","",AA55&gt;M55,"KO : Le montant retenu est supérieur au montant présenté. Merci de revoir la ligne de dépense ou plafonner son montant.",M55=0,"",AA55=M55,"OK",AA55&lt;M55,"Montant instruit inférieur au montant présenté.")</f>
        <v/>
      </c>
      <c r="AD55" s="69" t="str">
        <f t="shared" si="28"/>
        <v/>
      </c>
    </row>
    <row r="56" spans="1:30">
      <c r="A56" s="38">
        <v>52</v>
      </c>
      <c r="B56" s="234"/>
      <c r="C56" s="313"/>
      <c r="D56" s="234"/>
      <c r="E56" s="315"/>
      <c r="F56" s="314"/>
      <c r="G56" s="314"/>
      <c r="H56" s="316"/>
      <c r="I56" s="316"/>
      <c r="J56" s="232">
        <f t="shared" si="12"/>
        <v>0</v>
      </c>
      <c r="K56" s="235"/>
      <c r="L56" s="315"/>
      <c r="M56" s="233" t="str">
        <f t="shared" si="13"/>
        <v/>
      </c>
      <c r="N56" s="317"/>
      <c r="O56" s="89">
        <f t="shared" si="16"/>
        <v>0</v>
      </c>
      <c r="P56" s="257">
        <f t="shared" si="17"/>
        <v>0</v>
      </c>
      <c r="Q56" s="9">
        <f t="shared" si="18"/>
        <v>0</v>
      </c>
      <c r="R56" s="9">
        <f t="shared" si="19"/>
        <v>0</v>
      </c>
      <c r="S56" s="9">
        <f t="shared" si="20"/>
        <v>0</v>
      </c>
      <c r="T56" s="9">
        <f t="shared" si="21"/>
        <v>0</v>
      </c>
      <c r="U56" s="145">
        <f t="shared" si="22"/>
        <v>0</v>
      </c>
      <c r="V56" s="145">
        <f t="shared" si="23"/>
        <v>0</v>
      </c>
      <c r="W56" s="71">
        <f t="shared" si="24"/>
        <v>0</v>
      </c>
      <c r="X56" s="258">
        <f t="shared" si="25"/>
        <v>0</v>
      </c>
      <c r="Y56" s="287">
        <f t="shared" si="26"/>
        <v>0</v>
      </c>
      <c r="Z56" s="71" t="str">
        <f t="shared" si="27"/>
        <v/>
      </c>
      <c r="AA56" s="288">
        <f t="shared" si="15"/>
        <v>0</v>
      </c>
      <c r="AB56" s="70"/>
      <c r="AC56" s="100" t="str" cm="1">
        <f t="array" ref="AC56">_xlfn.IFS(M56="","",AA56&gt;M56,"KO : Le montant retenu est supérieur au montant présenté. Merci de revoir la ligne de dépense ou plafonner son montant.",M56=0,"",AA56=M56,"OK",AA56&lt;M56,"Montant instruit inférieur au montant présenté.")</f>
        <v/>
      </c>
      <c r="AD56" s="69" t="str">
        <f t="shared" si="28"/>
        <v/>
      </c>
    </row>
    <row r="57" spans="1:30">
      <c r="A57" s="38">
        <v>53</v>
      </c>
      <c r="B57" s="234"/>
      <c r="C57" s="313"/>
      <c r="D57" s="234"/>
      <c r="E57" s="315"/>
      <c r="F57" s="314"/>
      <c r="G57" s="314"/>
      <c r="H57" s="316"/>
      <c r="I57" s="316"/>
      <c r="J57" s="232">
        <f t="shared" si="12"/>
        <v>0</v>
      </c>
      <c r="K57" s="235"/>
      <c r="L57" s="315"/>
      <c r="M57" s="233" t="str">
        <f t="shared" si="13"/>
        <v/>
      </c>
      <c r="N57" s="317"/>
      <c r="O57" s="89">
        <f t="shared" si="16"/>
        <v>0</v>
      </c>
      <c r="P57" s="257">
        <f t="shared" si="17"/>
        <v>0</v>
      </c>
      <c r="Q57" s="9">
        <f t="shared" si="18"/>
        <v>0</v>
      </c>
      <c r="R57" s="9">
        <f t="shared" si="19"/>
        <v>0</v>
      </c>
      <c r="S57" s="9">
        <f t="shared" si="20"/>
        <v>0</v>
      </c>
      <c r="T57" s="9">
        <f t="shared" si="21"/>
        <v>0</v>
      </c>
      <c r="U57" s="145">
        <f t="shared" si="22"/>
        <v>0</v>
      </c>
      <c r="V57" s="145">
        <f t="shared" si="23"/>
        <v>0</v>
      </c>
      <c r="W57" s="71">
        <f t="shared" si="24"/>
        <v>0</v>
      </c>
      <c r="X57" s="258">
        <f t="shared" si="25"/>
        <v>0</v>
      </c>
      <c r="Y57" s="287">
        <f t="shared" si="26"/>
        <v>0</v>
      </c>
      <c r="Z57" s="71" t="str">
        <f t="shared" si="27"/>
        <v/>
      </c>
      <c r="AA57" s="288">
        <f t="shared" si="15"/>
        <v>0</v>
      </c>
      <c r="AB57" s="70"/>
      <c r="AC57" s="100" t="str" cm="1">
        <f t="array" ref="AC57">_xlfn.IFS(M57="","",AA57&gt;M57,"KO : Le montant retenu est supérieur au montant présenté. Merci de revoir la ligne de dépense ou plafonner son montant.",M57=0,"",AA57=M57,"OK",AA57&lt;M57,"Montant instruit inférieur au montant présenté.")</f>
        <v/>
      </c>
      <c r="AD57" s="69" t="str">
        <f t="shared" si="28"/>
        <v/>
      </c>
    </row>
    <row r="58" spans="1:30">
      <c r="A58" s="38">
        <v>54</v>
      </c>
      <c r="B58" s="234"/>
      <c r="C58" s="313"/>
      <c r="D58" s="234"/>
      <c r="E58" s="315"/>
      <c r="F58" s="314"/>
      <c r="G58" s="314"/>
      <c r="H58" s="316"/>
      <c r="I58" s="316"/>
      <c r="J58" s="232">
        <f t="shared" si="12"/>
        <v>0</v>
      </c>
      <c r="K58" s="235"/>
      <c r="L58" s="315"/>
      <c r="M58" s="233" t="str">
        <f t="shared" si="13"/>
        <v/>
      </c>
      <c r="N58" s="317"/>
      <c r="O58" s="89">
        <f t="shared" si="16"/>
        <v>0</v>
      </c>
      <c r="P58" s="257">
        <f t="shared" si="17"/>
        <v>0</v>
      </c>
      <c r="Q58" s="9">
        <f t="shared" si="18"/>
        <v>0</v>
      </c>
      <c r="R58" s="9">
        <f t="shared" si="19"/>
        <v>0</v>
      </c>
      <c r="S58" s="9">
        <f t="shared" si="20"/>
        <v>0</v>
      </c>
      <c r="T58" s="9">
        <f t="shared" si="21"/>
        <v>0</v>
      </c>
      <c r="U58" s="145">
        <f t="shared" si="22"/>
        <v>0</v>
      </c>
      <c r="V58" s="145">
        <f t="shared" si="23"/>
        <v>0</v>
      </c>
      <c r="W58" s="71">
        <f t="shared" si="24"/>
        <v>0</v>
      </c>
      <c r="X58" s="258">
        <f t="shared" si="25"/>
        <v>0</v>
      </c>
      <c r="Y58" s="287">
        <f t="shared" si="26"/>
        <v>0</v>
      </c>
      <c r="Z58" s="71" t="str">
        <f t="shared" si="27"/>
        <v/>
      </c>
      <c r="AA58" s="288">
        <f t="shared" si="15"/>
        <v>0</v>
      </c>
      <c r="AB58" s="70"/>
      <c r="AC58" s="100" t="str" cm="1">
        <f t="array" ref="AC58">_xlfn.IFS(M58="","",AA58&gt;M58,"KO : Le montant retenu est supérieur au montant présenté. Merci de revoir la ligne de dépense ou plafonner son montant.",M58=0,"",AA58=M58,"OK",AA58&lt;M58,"Montant instruit inférieur au montant présenté.")</f>
        <v/>
      </c>
      <c r="AD58" s="69" t="str">
        <f t="shared" si="28"/>
        <v/>
      </c>
    </row>
    <row r="59" spans="1:30">
      <c r="A59" s="38">
        <v>55</v>
      </c>
      <c r="B59" s="234"/>
      <c r="C59" s="313"/>
      <c r="D59" s="234"/>
      <c r="E59" s="315"/>
      <c r="F59" s="314"/>
      <c r="G59" s="314"/>
      <c r="H59" s="316"/>
      <c r="I59" s="316"/>
      <c r="J59" s="232">
        <f t="shared" si="12"/>
        <v>0</v>
      </c>
      <c r="K59" s="235"/>
      <c r="L59" s="315"/>
      <c r="M59" s="233" t="str">
        <f t="shared" si="13"/>
        <v/>
      </c>
      <c r="N59" s="317"/>
      <c r="O59" s="89">
        <f t="shared" si="16"/>
        <v>0</v>
      </c>
      <c r="P59" s="257">
        <f t="shared" si="17"/>
        <v>0</v>
      </c>
      <c r="Q59" s="9">
        <f t="shared" si="18"/>
        <v>0</v>
      </c>
      <c r="R59" s="9">
        <f t="shared" si="19"/>
        <v>0</v>
      </c>
      <c r="S59" s="9">
        <f t="shared" si="20"/>
        <v>0</v>
      </c>
      <c r="T59" s="9">
        <f t="shared" si="21"/>
        <v>0</v>
      </c>
      <c r="U59" s="145">
        <f t="shared" si="22"/>
        <v>0</v>
      </c>
      <c r="V59" s="145">
        <f t="shared" si="23"/>
        <v>0</v>
      </c>
      <c r="W59" s="71">
        <f t="shared" si="24"/>
        <v>0</v>
      </c>
      <c r="X59" s="258">
        <f t="shared" si="25"/>
        <v>0</v>
      </c>
      <c r="Y59" s="287">
        <f t="shared" si="26"/>
        <v>0</v>
      </c>
      <c r="Z59" s="71" t="str">
        <f t="shared" si="27"/>
        <v/>
      </c>
      <c r="AA59" s="288">
        <f t="shared" si="15"/>
        <v>0</v>
      </c>
      <c r="AB59" s="70"/>
      <c r="AC59" s="100" t="str" cm="1">
        <f t="array" ref="AC59">_xlfn.IFS(M59="","",AA59&gt;M59,"KO : Le montant retenu est supérieur au montant présenté. Merci de revoir la ligne de dépense ou plafonner son montant.",M59=0,"",AA59=M59,"OK",AA59&lt;M59,"Montant instruit inférieur au montant présenté.")</f>
        <v/>
      </c>
      <c r="AD59" s="69" t="str">
        <f t="shared" si="28"/>
        <v/>
      </c>
    </row>
    <row r="60" spans="1:30">
      <c r="A60" s="38">
        <v>56</v>
      </c>
      <c r="B60" s="234"/>
      <c r="C60" s="313"/>
      <c r="D60" s="234"/>
      <c r="E60" s="315"/>
      <c r="F60" s="314"/>
      <c r="G60" s="314"/>
      <c r="H60" s="316"/>
      <c r="I60" s="316"/>
      <c r="J60" s="232">
        <f t="shared" si="12"/>
        <v>0</v>
      </c>
      <c r="K60" s="235"/>
      <c r="L60" s="315"/>
      <c r="M60" s="233" t="str">
        <f t="shared" si="13"/>
        <v/>
      </c>
      <c r="N60" s="317"/>
      <c r="O60" s="89">
        <f t="shared" si="16"/>
        <v>0</v>
      </c>
      <c r="P60" s="257">
        <f t="shared" si="17"/>
        <v>0</v>
      </c>
      <c r="Q60" s="9">
        <f t="shared" si="18"/>
        <v>0</v>
      </c>
      <c r="R60" s="9">
        <f t="shared" si="19"/>
        <v>0</v>
      </c>
      <c r="S60" s="9">
        <f t="shared" si="20"/>
        <v>0</v>
      </c>
      <c r="T60" s="9">
        <f t="shared" si="21"/>
        <v>0</v>
      </c>
      <c r="U60" s="145">
        <f t="shared" si="22"/>
        <v>0</v>
      </c>
      <c r="V60" s="145">
        <f t="shared" si="23"/>
        <v>0</v>
      </c>
      <c r="W60" s="71">
        <f t="shared" si="24"/>
        <v>0</v>
      </c>
      <c r="X60" s="258">
        <f t="shared" si="25"/>
        <v>0</v>
      </c>
      <c r="Y60" s="287">
        <f t="shared" si="26"/>
        <v>0</v>
      </c>
      <c r="Z60" s="71" t="str">
        <f t="shared" si="27"/>
        <v/>
      </c>
      <c r="AA60" s="288">
        <f t="shared" si="15"/>
        <v>0</v>
      </c>
      <c r="AB60" s="70"/>
      <c r="AC60" s="100" t="str" cm="1">
        <f t="array" ref="AC60">_xlfn.IFS(M60="","",AA60&gt;M60,"KO : Le montant retenu est supérieur au montant présenté. Merci de revoir la ligne de dépense ou plafonner son montant.",M60=0,"",AA60=M60,"OK",AA60&lt;M60,"Montant instruit inférieur au montant présenté.")</f>
        <v/>
      </c>
      <c r="AD60" s="69" t="str">
        <f t="shared" si="28"/>
        <v/>
      </c>
    </row>
    <row r="61" spans="1:30">
      <c r="A61" s="38">
        <v>57</v>
      </c>
      <c r="B61" s="234"/>
      <c r="C61" s="313"/>
      <c r="D61" s="234"/>
      <c r="E61" s="315"/>
      <c r="F61" s="314"/>
      <c r="G61" s="314"/>
      <c r="H61" s="316"/>
      <c r="I61" s="316"/>
      <c r="J61" s="232">
        <f t="shared" si="12"/>
        <v>0</v>
      </c>
      <c r="K61" s="235"/>
      <c r="L61" s="315"/>
      <c r="M61" s="233" t="str">
        <f t="shared" si="13"/>
        <v/>
      </c>
      <c r="N61" s="317"/>
      <c r="O61" s="89">
        <f t="shared" si="16"/>
        <v>0</v>
      </c>
      <c r="P61" s="257">
        <f t="shared" si="17"/>
        <v>0</v>
      </c>
      <c r="Q61" s="9">
        <f t="shared" si="18"/>
        <v>0</v>
      </c>
      <c r="R61" s="9">
        <f t="shared" si="19"/>
        <v>0</v>
      </c>
      <c r="S61" s="9">
        <f t="shared" si="20"/>
        <v>0</v>
      </c>
      <c r="T61" s="9">
        <f t="shared" si="21"/>
        <v>0</v>
      </c>
      <c r="U61" s="145">
        <f t="shared" si="22"/>
        <v>0</v>
      </c>
      <c r="V61" s="145">
        <f t="shared" si="23"/>
        <v>0</v>
      </c>
      <c r="W61" s="71">
        <f t="shared" si="24"/>
        <v>0</v>
      </c>
      <c r="X61" s="258">
        <f t="shared" si="25"/>
        <v>0</v>
      </c>
      <c r="Y61" s="287">
        <f t="shared" si="26"/>
        <v>0</v>
      </c>
      <c r="Z61" s="71" t="str">
        <f t="shared" si="27"/>
        <v/>
      </c>
      <c r="AA61" s="288">
        <f t="shared" si="15"/>
        <v>0</v>
      </c>
      <c r="AB61" s="70"/>
      <c r="AC61" s="100" t="str" cm="1">
        <f t="array" ref="AC61">_xlfn.IFS(M61="","",AA61&gt;M61,"KO : Le montant retenu est supérieur au montant présenté. Merci de revoir la ligne de dépense ou plafonner son montant.",M61=0,"",AA61=M61,"OK",AA61&lt;M61,"Montant instruit inférieur au montant présenté.")</f>
        <v/>
      </c>
      <c r="AD61" s="69" t="str">
        <f t="shared" si="28"/>
        <v/>
      </c>
    </row>
    <row r="62" spans="1:30">
      <c r="A62" s="38">
        <v>58</v>
      </c>
      <c r="B62" s="234"/>
      <c r="C62" s="313"/>
      <c r="D62" s="234"/>
      <c r="E62" s="315"/>
      <c r="F62" s="314"/>
      <c r="G62" s="314"/>
      <c r="H62" s="316"/>
      <c r="I62" s="316"/>
      <c r="J62" s="232">
        <f t="shared" si="12"/>
        <v>0</v>
      </c>
      <c r="K62" s="235"/>
      <c r="L62" s="315"/>
      <c r="M62" s="233" t="str">
        <f t="shared" si="13"/>
        <v/>
      </c>
      <c r="N62" s="317"/>
      <c r="O62" s="89">
        <f t="shared" si="16"/>
        <v>0</v>
      </c>
      <c r="P62" s="257">
        <f t="shared" si="17"/>
        <v>0</v>
      </c>
      <c r="Q62" s="9">
        <f t="shared" si="18"/>
        <v>0</v>
      </c>
      <c r="R62" s="9">
        <f t="shared" si="19"/>
        <v>0</v>
      </c>
      <c r="S62" s="9">
        <f t="shared" si="20"/>
        <v>0</v>
      </c>
      <c r="T62" s="9">
        <f t="shared" si="21"/>
        <v>0</v>
      </c>
      <c r="U62" s="145">
        <f t="shared" si="22"/>
        <v>0</v>
      </c>
      <c r="V62" s="145">
        <f t="shared" si="23"/>
        <v>0</v>
      </c>
      <c r="W62" s="71">
        <f t="shared" si="24"/>
        <v>0</v>
      </c>
      <c r="X62" s="258">
        <f t="shared" si="25"/>
        <v>0</v>
      </c>
      <c r="Y62" s="287">
        <f t="shared" si="26"/>
        <v>0</v>
      </c>
      <c r="Z62" s="71" t="str">
        <f t="shared" si="27"/>
        <v/>
      </c>
      <c r="AA62" s="288">
        <f t="shared" si="15"/>
        <v>0</v>
      </c>
      <c r="AB62" s="70"/>
      <c r="AC62" s="100" t="str" cm="1">
        <f t="array" ref="AC62">_xlfn.IFS(M62="","",AA62&gt;M62,"KO : Le montant retenu est supérieur au montant présenté. Merci de revoir la ligne de dépense ou plafonner son montant.",M62=0,"",AA62=M62,"OK",AA62&lt;M62,"Montant instruit inférieur au montant présenté.")</f>
        <v/>
      </c>
      <c r="AD62" s="69" t="str">
        <f t="shared" si="28"/>
        <v/>
      </c>
    </row>
    <row r="63" spans="1:30">
      <c r="A63" s="38">
        <v>59</v>
      </c>
      <c r="B63" s="234"/>
      <c r="C63" s="313"/>
      <c r="D63" s="234"/>
      <c r="E63" s="315"/>
      <c r="F63" s="314"/>
      <c r="G63" s="314"/>
      <c r="H63" s="316"/>
      <c r="I63" s="316"/>
      <c r="J63" s="232">
        <f t="shared" si="12"/>
        <v>0</v>
      </c>
      <c r="K63" s="235"/>
      <c r="L63" s="315"/>
      <c r="M63" s="233" t="str">
        <f t="shared" si="13"/>
        <v/>
      </c>
      <c r="N63" s="317"/>
      <c r="O63" s="89">
        <f t="shared" si="16"/>
        <v>0</v>
      </c>
      <c r="P63" s="257">
        <f t="shared" si="17"/>
        <v>0</v>
      </c>
      <c r="Q63" s="9">
        <f t="shared" si="18"/>
        <v>0</v>
      </c>
      <c r="R63" s="9">
        <f t="shared" si="19"/>
        <v>0</v>
      </c>
      <c r="S63" s="9">
        <f t="shared" si="20"/>
        <v>0</v>
      </c>
      <c r="T63" s="9">
        <f t="shared" si="21"/>
        <v>0</v>
      </c>
      <c r="U63" s="145">
        <f t="shared" si="22"/>
        <v>0</v>
      </c>
      <c r="V63" s="145">
        <f t="shared" si="23"/>
        <v>0</v>
      </c>
      <c r="W63" s="71">
        <f t="shared" si="24"/>
        <v>0</v>
      </c>
      <c r="X63" s="258">
        <f t="shared" si="25"/>
        <v>0</v>
      </c>
      <c r="Y63" s="287">
        <f t="shared" si="26"/>
        <v>0</v>
      </c>
      <c r="Z63" s="71" t="str">
        <f t="shared" si="27"/>
        <v/>
      </c>
      <c r="AA63" s="288">
        <f t="shared" si="15"/>
        <v>0</v>
      </c>
      <c r="AB63" s="70"/>
      <c r="AC63" s="100" t="str" cm="1">
        <f t="array" ref="AC63">_xlfn.IFS(M63="","",AA63&gt;M63,"KO : Le montant retenu est supérieur au montant présenté. Merci de revoir la ligne de dépense ou plafonner son montant.",M63=0,"",AA63=M63,"OK",AA63&lt;M63,"Montant instruit inférieur au montant présenté.")</f>
        <v/>
      </c>
      <c r="AD63" s="69" t="str">
        <f t="shared" si="28"/>
        <v/>
      </c>
    </row>
    <row r="64" spans="1:30">
      <c r="A64" s="38">
        <v>60</v>
      </c>
      <c r="B64" s="234"/>
      <c r="C64" s="313"/>
      <c r="D64" s="234"/>
      <c r="E64" s="315"/>
      <c r="F64" s="314"/>
      <c r="G64" s="314"/>
      <c r="H64" s="316"/>
      <c r="I64" s="316"/>
      <c r="J64" s="232">
        <f t="shared" si="12"/>
        <v>0</v>
      </c>
      <c r="K64" s="235"/>
      <c r="L64" s="315"/>
      <c r="M64" s="233" t="str">
        <f t="shared" si="13"/>
        <v/>
      </c>
      <c r="N64" s="317"/>
      <c r="O64" s="89">
        <f t="shared" si="16"/>
        <v>0</v>
      </c>
      <c r="P64" s="257">
        <f t="shared" si="17"/>
        <v>0</v>
      </c>
      <c r="Q64" s="9">
        <f t="shared" si="18"/>
        <v>0</v>
      </c>
      <c r="R64" s="9">
        <f t="shared" si="19"/>
        <v>0</v>
      </c>
      <c r="S64" s="9">
        <f t="shared" si="20"/>
        <v>0</v>
      </c>
      <c r="T64" s="9">
        <f t="shared" si="21"/>
        <v>0</v>
      </c>
      <c r="U64" s="145">
        <f t="shared" si="22"/>
        <v>0</v>
      </c>
      <c r="V64" s="145">
        <f t="shared" si="23"/>
        <v>0</v>
      </c>
      <c r="W64" s="71">
        <f t="shared" si="24"/>
        <v>0</v>
      </c>
      <c r="X64" s="258">
        <f t="shared" si="25"/>
        <v>0</v>
      </c>
      <c r="Y64" s="287">
        <f t="shared" si="26"/>
        <v>0</v>
      </c>
      <c r="Z64" s="71" t="str">
        <f t="shared" si="27"/>
        <v/>
      </c>
      <c r="AA64" s="288">
        <f t="shared" si="15"/>
        <v>0</v>
      </c>
      <c r="AB64" s="70"/>
      <c r="AC64" s="100" t="str" cm="1">
        <f t="array" ref="AC64">_xlfn.IFS(M64="","",AA64&gt;M64,"KO : Le montant retenu est supérieur au montant présenté. Merci de revoir la ligne de dépense ou plafonner son montant.",M64=0,"",AA64=M64,"OK",AA64&lt;M64,"Montant instruit inférieur au montant présenté.")</f>
        <v/>
      </c>
      <c r="AD64" s="69" t="str">
        <f t="shared" si="28"/>
        <v/>
      </c>
    </row>
    <row r="65" spans="1:30">
      <c r="A65" s="38">
        <v>61</v>
      </c>
      <c r="B65" s="234"/>
      <c r="C65" s="313"/>
      <c r="D65" s="234"/>
      <c r="E65" s="315"/>
      <c r="F65" s="314"/>
      <c r="G65" s="314"/>
      <c r="H65" s="316"/>
      <c r="I65" s="316"/>
      <c r="J65" s="232">
        <f t="shared" si="12"/>
        <v>0</v>
      </c>
      <c r="K65" s="235"/>
      <c r="L65" s="315"/>
      <c r="M65" s="233" t="str">
        <f t="shared" si="13"/>
        <v/>
      </c>
      <c r="N65" s="317"/>
      <c r="O65" s="89">
        <f t="shared" si="16"/>
        <v>0</v>
      </c>
      <c r="P65" s="257">
        <f t="shared" si="17"/>
        <v>0</v>
      </c>
      <c r="Q65" s="9">
        <f t="shared" si="18"/>
        <v>0</v>
      </c>
      <c r="R65" s="9">
        <f t="shared" si="19"/>
        <v>0</v>
      </c>
      <c r="S65" s="9">
        <f t="shared" si="20"/>
        <v>0</v>
      </c>
      <c r="T65" s="9">
        <f t="shared" si="21"/>
        <v>0</v>
      </c>
      <c r="U65" s="145">
        <f t="shared" si="22"/>
        <v>0</v>
      </c>
      <c r="V65" s="145">
        <f t="shared" si="23"/>
        <v>0</v>
      </c>
      <c r="W65" s="71">
        <f t="shared" si="24"/>
        <v>0</v>
      </c>
      <c r="X65" s="258">
        <f t="shared" si="25"/>
        <v>0</v>
      </c>
      <c r="Y65" s="287">
        <f t="shared" si="26"/>
        <v>0</v>
      </c>
      <c r="Z65" s="71" t="str">
        <f t="shared" si="27"/>
        <v/>
      </c>
      <c r="AA65" s="288">
        <f t="shared" si="15"/>
        <v>0</v>
      </c>
      <c r="AB65" s="70"/>
      <c r="AC65" s="100" t="str" cm="1">
        <f t="array" ref="AC65">_xlfn.IFS(M65="","",AA65&gt;M65,"KO : Le montant retenu est supérieur au montant présenté. Merci de revoir la ligne de dépense ou plafonner son montant.",M65=0,"",AA65=M65,"OK",AA65&lt;M65,"Montant instruit inférieur au montant présenté.")</f>
        <v/>
      </c>
      <c r="AD65" s="69" t="str">
        <f t="shared" si="28"/>
        <v/>
      </c>
    </row>
    <row r="66" spans="1:30">
      <c r="A66" s="38">
        <v>62</v>
      </c>
      <c r="B66" s="234"/>
      <c r="C66" s="313"/>
      <c r="D66" s="234"/>
      <c r="E66" s="315"/>
      <c r="F66" s="314"/>
      <c r="G66" s="314"/>
      <c r="H66" s="316"/>
      <c r="I66" s="316"/>
      <c r="J66" s="232">
        <f t="shared" si="12"/>
        <v>0</v>
      </c>
      <c r="K66" s="235"/>
      <c r="L66" s="315"/>
      <c r="M66" s="233" t="str">
        <f t="shared" si="13"/>
        <v/>
      </c>
      <c r="N66" s="317"/>
      <c r="O66" s="89">
        <f t="shared" si="16"/>
        <v>0</v>
      </c>
      <c r="P66" s="257">
        <f t="shared" si="17"/>
        <v>0</v>
      </c>
      <c r="Q66" s="9">
        <f t="shared" si="18"/>
        <v>0</v>
      </c>
      <c r="R66" s="9">
        <f t="shared" si="19"/>
        <v>0</v>
      </c>
      <c r="S66" s="9">
        <f t="shared" si="20"/>
        <v>0</v>
      </c>
      <c r="T66" s="9">
        <f t="shared" si="21"/>
        <v>0</v>
      </c>
      <c r="U66" s="145">
        <f t="shared" si="22"/>
        <v>0</v>
      </c>
      <c r="V66" s="145">
        <f t="shared" si="23"/>
        <v>0</v>
      </c>
      <c r="W66" s="71">
        <f t="shared" si="24"/>
        <v>0</v>
      </c>
      <c r="X66" s="258">
        <f t="shared" si="25"/>
        <v>0</v>
      </c>
      <c r="Y66" s="287">
        <f t="shared" si="26"/>
        <v>0</v>
      </c>
      <c r="Z66" s="71" t="str">
        <f t="shared" si="27"/>
        <v/>
      </c>
      <c r="AA66" s="288">
        <f t="shared" si="15"/>
        <v>0</v>
      </c>
      <c r="AB66" s="70"/>
      <c r="AC66" s="100" t="str" cm="1">
        <f t="array" ref="AC66">_xlfn.IFS(M66="","",AA66&gt;M66,"KO : Le montant retenu est supérieur au montant présenté. Merci de revoir la ligne de dépense ou plafonner son montant.",M66=0,"",AA66=M66,"OK",AA66&lt;M66,"Montant instruit inférieur au montant présenté.")</f>
        <v/>
      </c>
      <c r="AD66" s="69" t="str">
        <f t="shared" si="28"/>
        <v/>
      </c>
    </row>
    <row r="67" spans="1:30">
      <c r="A67" s="38">
        <v>63</v>
      </c>
      <c r="B67" s="234"/>
      <c r="C67" s="313"/>
      <c r="D67" s="234"/>
      <c r="E67" s="315"/>
      <c r="F67" s="314"/>
      <c r="G67" s="314"/>
      <c r="H67" s="316"/>
      <c r="I67" s="316"/>
      <c r="J67" s="232">
        <f t="shared" si="12"/>
        <v>0</v>
      </c>
      <c r="K67" s="235"/>
      <c r="L67" s="315"/>
      <c r="M67" s="233" t="str">
        <f t="shared" si="13"/>
        <v/>
      </c>
      <c r="N67" s="317"/>
      <c r="O67" s="89">
        <f t="shared" si="16"/>
        <v>0</v>
      </c>
      <c r="P67" s="257">
        <f t="shared" si="17"/>
        <v>0</v>
      </c>
      <c r="Q67" s="9">
        <f t="shared" si="18"/>
        <v>0</v>
      </c>
      <c r="R67" s="9">
        <f t="shared" si="19"/>
        <v>0</v>
      </c>
      <c r="S67" s="9">
        <f t="shared" si="20"/>
        <v>0</v>
      </c>
      <c r="T67" s="9">
        <f t="shared" si="21"/>
        <v>0</v>
      </c>
      <c r="U67" s="145">
        <f t="shared" si="22"/>
        <v>0</v>
      </c>
      <c r="V67" s="145">
        <f t="shared" si="23"/>
        <v>0</v>
      </c>
      <c r="W67" s="71">
        <f t="shared" si="24"/>
        <v>0</v>
      </c>
      <c r="X67" s="258">
        <f t="shared" si="25"/>
        <v>0</v>
      </c>
      <c r="Y67" s="287">
        <f t="shared" si="26"/>
        <v>0</v>
      </c>
      <c r="Z67" s="71" t="str">
        <f t="shared" si="27"/>
        <v/>
      </c>
      <c r="AA67" s="288">
        <f t="shared" si="15"/>
        <v>0</v>
      </c>
      <c r="AB67" s="70"/>
      <c r="AC67" s="100" t="str" cm="1">
        <f t="array" ref="AC67">_xlfn.IFS(M67="","",AA67&gt;M67,"KO : Le montant retenu est supérieur au montant présenté. Merci de revoir la ligne de dépense ou plafonner son montant.",M67=0,"",AA67=M67,"OK",AA67&lt;M67,"Montant instruit inférieur au montant présenté.")</f>
        <v/>
      </c>
      <c r="AD67" s="69" t="str">
        <f t="shared" si="28"/>
        <v/>
      </c>
    </row>
    <row r="68" spans="1:30">
      <c r="A68" s="38">
        <v>64</v>
      </c>
      <c r="B68" s="234"/>
      <c r="C68" s="313"/>
      <c r="D68" s="234"/>
      <c r="E68" s="315"/>
      <c r="F68" s="314"/>
      <c r="G68" s="314"/>
      <c r="H68" s="316"/>
      <c r="I68" s="316"/>
      <c r="J68" s="232">
        <f t="shared" si="12"/>
        <v>0</v>
      </c>
      <c r="K68" s="235"/>
      <c r="L68" s="315"/>
      <c r="M68" s="233" t="str">
        <f t="shared" si="13"/>
        <v/>
      </c>
      <c r="N68" s="317"/>
      <c r="O68" s="89">
        <f t="shared" si="16"/>
        <v>0</v>
      </c>
      <c r="P68" s="257">
        <f t="shared" si="17"/>
        <v>0</v>
      </c>
      <c r="Q68" s="9">
        <f t="shared" si="18"/>
        <v>0</v>
      </c>
      <c r="R68" s="9">
        <f t="shared" si="19"/>
        <v>0</v>
      </c>
      <c r="S68" s="9">
        <f t="shared" si="20"/>
        <v>0</v>
      </c>
      <c r="T68" s="9">
        <f t="shared" si="21"/>
        <v>0</v>
      </c>
      <c r="U68" s="145">
        <f t="shared" si="22"/>
        <v>0</v>
      </c>
      <c r="V68" s="145">
        <f t="shared" si="23"/>
        <v>0</v>
      </c>
      <c r="W68" s="71">
        <f t="shared" si="24"/>
        <v>0</v>
      </c>
      <c r="X68" s="258">
        <f t="shared" si="25"/>
        <v>0</v>
      </c>
      <c r="Y68" s="287">
        <f t="shared" si="26"/>
        <v>0</v>
      </c>
      <c r="Z68" s="71" t="str">
        <f t="shared" si="27"/>
        <v/>
      </c>
      <c r="AA68" s="288">
        <f t="shared" si="15"/>
        <v>0</v>
      </c>
      <c r="AB68" s="70"/>
      <c r="AC68" s="100" t="str" cm="1">
        <f t="array" ref="AC68">_xlfn.IFS(M68="","",AA68&gt;M68,"KO : Le montant retenu est supérieur au montant présenté. Merci de revoir la ligne de dépense ou plafonner son montant.",M68=0,"",AA68=M68,"OK",AA68&lt;M68,"Montant instruit inférieur au montant présenté.")</f>
        <v/>
      </c>
      <c r="AD68" s="69" t="str">
        <f t="shared" si="28"/>
        <v/>
      </c>
    </row>
    <row r="69" spans="1:30">
      <c r="A69" s="38">
        <v>65</v>
      </c>
      <c r="B69" s="234"/>
      <c r="C69" s="313"/>
      <c r="D69" s="234"/>
      <c r="E69" s="315"/>
      <c r="F69" s="314"/>
      <c r="G69" s="314"/>
      <c r="H69" s="316"/>
      <c r="I69" s="316"/>
      <c r="J69" s="232">
        <f t="shared" ref="J69:J104" si="29">H69+I69</f>
        <v>0</v>
      </c>
      <c r="K69" s="235"/>
      <c r="L69" s="315"/>
      <c r="M69" s="233" t="str">
        <f t="shared" si="13"/>
        <v/>
      </c>
      <c r="N69" s="317"/>
      <c r="O69" s="89">
        <f t="shared" ref="O69:O104" si="30">B69</f>
        <v>0</v>
      </c>
      <c r="P69" s="257">
        <f t="shared" ref="P69:P104" si="31">C69</f>
        <v>0</v>
      </c>
      <c r="Q69" s="9">
        <f t="shared" ref="Q69:Q104" si="32">D69</f>
        <v>0</v>
      </c>
      <c r="R69" s="9">
        <f t="shared" ref="R69:R104" si="33">E69</f>
        <v>0</v>
      </c>
      <c r="S69" s="9">
        <f t="shared" ref="S69:S104" si="34">F69</f>
        <v>0</v>
      </c>
      <c r="T69" s="9">
        <f t="shared" ref="T69:T104" si="35">G69</f>
        <v>0</v>
      </c>
      <c r="U69" s="145">
        <f t="shared" ref="U69:U104" si="36">H69</f>
        <v>0</v>
      </c>
      <c r="V69" s="145">
        <f t="shared" ref="V69:V104" si="37">I69</f>
        <v>0</v>
      </c>
      <c r="W69" s="71">
        <f t="shared" ref="W69:W104" si="38">J69</f>
        <v>0</v>
      </c>
      <c r="X69" s="258">
        <f t="shared" ref="X69:X104" si="39">K69</f>
        <v>0</v>
      </c>
      <c r="Y69" s="287">
        <f t="shared" ref="Y69:Y104" si="40">L69</f>
        <v>0</v>
      </c>
      <c r="Z69" s="71" t="str">
        <f t="shared" ref="Z69:Z104" si="41">M69</f>
        <v/>
      </c>
      <c r="AA69" s="288">
        <f t="shared" si="15"/>
        <v>0</v>
      </c>
      <c r="AB69" s="70"/>
      <c r="AC69" s="100" t="str" cm="1">
        <f t="array" ref="AC69">_xlfn.IFS(M69="","",AA69&gt;M69,"KO : Le montant retenu est supérieur au montant présenté. Merci de revoir la ligne de dépense ou plafonner son montant.",M69=0,"",AA69=M69,"OK",AA69&lt;M69,"Montant instruit inférieur au montant présenté.")</f>
        <v/>
      </c>
      <c r="AD69" s="69" t="str">
        <f t="shared" ref="AD69:AD104" si="42">IF(M69="","",M69-AA69)</f>
        <v/>
      </c>
    </row>
    <row r="70" spans="1:30">
      <c r="A70" s="38">
        <v>66</v>
      </c>
      <c r="B70" s="234"/>
      <c r="C70" s="313"/>
      <c r="D70" s="234"/>
      <c r="E70" s="315"/>
      <c r="F70" s="314"/>
      <c r="G70" s="314"/>
      <c r="H70" s="316"/>
      <c r="I70" s="316"/>
      <c r="J70" s="232">
        <f t="shared" si="29"/>
        <v>0</v>
      </c>
      <c r="K70" s="235"/>
      <c r="L70" s="315"/>
      <c r="M70" s="233" t="str">
        <f t="shared" ref="M70:M104" si="43">IF(J70=0,"",J70*K70)</f>
        <v/>
      </c>
      <c r="N70" s="317"/>
      <c r="O70" s="89">
        <f t="shared" si="30"/>
        <v>0</v>
      </c>
      <c r="P70" s="257">
        <f t="shared" si="31"/>
        <v>0</v>
      </c>
      <c r="Q70" s="9">
        <f t="shared" si="32"/>
        <v>0</v>
      </c>
      <c r="R70" s="9">
        <f t="shared" si="33"/>
        <v>0</v>
      </c>
      <c r="S70" s="9">
        <f t="shared" si="34"/>
        <v>0</v>
      </c>
      <c r="T70" s="9">
        <f t="shared" si="35"/>
        <v>0</v>
      </c>
      <c r="U70" s="145">
        <f t="shared" si="36"/>
        <v>0</v>
      </c>
      <c r="V70" s="145">
        <f t="shared" si="37"/>
        <v>0</v>
      </c>
      <c r="W70" s="71">
        <f t="shared" si="38"/>
        <v>0</v>
      </c>
      <c r="X70" s="258">
        <f t="shared" si="39"/>
        <v>0</v>
      </c>
      <c r="Y70" s="287">
        <f t="shared" si="40"/>
        <v>0</v>
      </c>
      <c r="Z70" s="71" t="str">
        <f t="shared" si="41"/>
        <v/>
      </c>
      <c r="AA70" s="288">
        <f t="shared" ref="AA70:AA104" si="44">IF(X70&lt;&gt;0,X70*W70,0)</f>
        <v>0</v>
      </c>
      <c r="AB70" s="70"/>
      <c r="AC70" s="100" t="str" cm="1">
        <f t="array" ref="AC70">_xlfn.IFS(M70="","",AA70&gt;M70,"KO : Le montant retenu est supérieur au montant présenté. Merci de revoir la ligne de dépense ou plafonner son montant.",M70=0,"",AA70=M70,"OK",AA70&lt;M70,"Montant instruit inférieur au montant présenté.")</f>
        <v/>
      </c>
      <c r="AD70" s="69" t="str">
        <f t="shared" si="42"/>
        <v/>
      </c>
    </row>
    <row r="71" spans="1:30">
      <c r="A71" s="38">
        <v>67</v>
      </c>
      <c r="B71" s="234"/>
      <c r="C71" s="313"/>
      <c r="D71" s="234"/>
      <c r="E71" s="315"/>
      <c r="F71" s="314"/>
      <c r="G71" s="314"/>
      <c r="H71" s="316"/>
      <c r="I71" s="316"/>
      <c r="J71" s="232">
        <f t="shared" si="29"/>
        <v>0</v>
      </c>
      <c r="K71" s="235"/>
      <c r="L71" s="315"/>
      <c r="M71" s="233" t="str">
        <f t="shared" si="43"/>
        <v/>
      </c>
      <c r="N71" s="317"/>
      <c r="O71" s="89">
        <f t="shared" si="30"/>
        <v>0</v>
      </c>
      <c r="P71" s="257">
        <f t="shared" si="31"/>
        <v>0</v>
      </c>
      <c r="Q71" s="9">
        <f t="shared" si="32"/>
        <v>0</v>
      </c>
      <c r="R71" s="9">
        <f t="shared" si="33"/>
        <v>0</v>
      </c>
      <c r="S71" s="9">
        <f t="shared" si="34"/>
        <v>0</v>
      </c>
      <c r="T71" s="9">
        <f t="shared" si="35"/>
        <v>0</v>
      </c>
      <c r="U71" s="145">
        <f t="shared" si="36"/>
        <v>0</v>
      </c>
      <c r="V71" s="145">
        <f t="shared" si="37"/>
        <v>0</v>
      </c>
      <c r="W71" s="71">
        <f t="shared" si="38"/>
        <v>0</v>
      </c>
      <c r="X71" s="258">
        <f t="shared" si="39"/>
        <v>0</v>
      </c>
      <c r="Y71" s="287">
        <f t="shared" si="40"/>
        <v>0</v>
      </c>
      <c r="Z71" s="71" t="str">
        <f t="shared" si="41"/>
        <v/>
      </c>
      <c r="AA71" s="288">
        <f t="shared" si="44"/>
        <v>0</v>
      </c>
      <c r="AB71" s="70"/>
      <c r="AC71" s="100" t="str" cm="1">
        <f t="array" ref="AC71">_xlfn.IFS(M71="","",AA71&gt;M71,"KO : Le montant retenu est supérieur au montant présenté. Merci de revoir la ligne de dépense ou plafonner son montant.",M71=0,"",AA71=M71,"OK",AA71&lt;M71,"Montant instruit inférieur au montant présenté.")</f>
        <v/>
      </c>
      <c r="AD71" s="69" t="str">
        <f t="shared" si="42"/>
        <v/>
      </c>
    </row>
    <row r="72" spans="1:30">
      <c r="A72" s="38">
        <v>68</v>
      </c>
      <c r="B72" s="234"/>
      <c r="C72" s="313"/>
      <c r="D72" s="234"/>
      <c r="E72" s="315"/>
      <c r="F72" s="314"/>
      <c r="G72" s="314"/>
      <c r="H72" s="316"/>
      <c r="I72" s="316"/>
      <c r="J72" s="232">
        <f t="shared" si="29"/>
        <v>0</v>
      </c>
      <c r="K72" s="235"/>
      <c r="L72" s="315"/>
      <c r="M72" s="233" t="str">
        <f t="shared" si="43"/>
        <v/>
      </c>
      <c r="N72" s="317"/>
      <c r="O72" s="89">
        <f t="shared" si="30"/>
        <v>0</v>
      </c>
      <c r="P72" s="257">
        <f t="shared" si="31"/>
        <v>0</v>
      </c>
      <c r="Q72" s="9">
        <f t="shared" si="32"/>
        <v>0</v>
      </c>
      <c r="R72" s="9">
        <f t="shared" si="33"/>
        <v>0</v>
      </c>
      <c r="S72" s="9">
        <f t="shared" si="34"/>
        <v>0</v>
      </c>
      <c r="T72" s="9">
        <f t="shared" si="35"/>
        <v>0</v>
      </c>
      <c r="U72" s="145">
        <f t="shared" si="36"/>
        <v>0</v>
      </c>
      <c r="V72" s="145">
        <f t="shared" si="37"/>
        <v>0</v>
      </c>
      <c r="W72" s="71">
        <f t="shared" si="38"/>
        <v>0</v>
      </c>
      <c r="X72" s="258">
        <f t="shared" si="39"/>
        <v>0</v>
      </c>
      <c r="Y72" s="287">
        <f t="shared" si="40"/>
        <v>0</v>
      </c>
      <c r="Z72" s="71" t="str">
        <f t="shared" si="41"/>
        <v/>
      </c>
      <c r="AA72" s="288">
        <f t="shared" si="44"/>
        <v>0</v>
      </c>
      <c r="AB72" s="70"/>
      <c r="AC72" s="100" t="str" cm="1">
        <f t="array" ref="AC72">_xlfn.IFS(M72="","",AA72&gt;M72,"KO : Le montant retenu est supérieur au montant présenté. Merci de revoir la ligne de dépense ou plafonner son montant.",M72=0,"",AA72=M72,"OK",AA72&lt;M72,"Montant instruit inférieur au montant présenté.")</f>
        <v/>
      </c>
      <c r="AD72" s="69" t="str">
        <f t="shared" si="42"/>
        <v/>
      </c>
    </row>
    <row r="73" spans="1:30">
      <c r="A73" s="38">
        <v>69</v>
      </c>
      <c r="B73" s="234"/>
      <c r="C73" s="313"/>
      <c r="D73" s="234"/>
      <c r="E73" s="315"/>
      <c r="F73" s="314"/>
      <c r="G73" s="314"/>
      <c r="H73" s="316"/>
      <c r="I73" s="316"/>
      <c r="J73" s="232">
        <f t="shared" si="29"/>
        <v>0</v>
      </c>
      <c r="K73" s="235"/>
      <c r="L73" s="315"/>
      <c r="M73" s="233" t="str">
        <f t="shared" si="43"/>
        <v/>
      </c>
      <c r="N73" s="317"/>
      <c r="O73" s="89">
        <f t="shared" si="30"/>
        <v>0</v>
      </c>
      <c r="P73" s="257">
        <f t="shared" si="31"/>
        <v>0</v>
      </c>
      <c r="Q73" s="9">
        <f t="shared" si="32"/>
        <v>0</v>
      </c>
      <c r="R73" s="9">
        <f t="shared" si="33"/>
        <v>0</v>
      </c>
      <c r="S73" s="9">
        <f t="shared" si="34"/>
        <v>0</v>
      </c>
      <c r="T73" s="9">
        <f t="shared" si="35"/>
        <v>0</v>
      </c>
      <c r="U73" s="145">
        <f t="shared" si="36"/>
        <v>0</v>
      </c>
      <c r="V73" s="145">
        <f t="shared" si="37"/>
        <v>0</v>
      </c>
      <c r="W73" s="71">
        <f t="shared" si="38"/>
        <v>0</v>
      </c>
      <c r="X73" s="258">
        <f t="shared" si="39"/>
        <v>0</v>
      </c>
      <c r="Y73" s="287">
        <f t="shared" si="40"/>
        <v>0</v>
      </c>
      <c r="Z73" s="71" t="str">
        <f t="shared" si="41"/>
        <v/>
      </c>
      <c r="AA73" s="288">
        <f t="shared" si="44"/>
        <v>0</v>
      </c>
      <c r="AB73" s="70"/>
      <c r="AC73" s="100" t="str" cm="1">
        <f t="array" ref="AC73">_xlfn.IFS(M73="","",AA73&gt;M73,"KO : Le montant retenu est supérieur au montant présenté. Merci de revoir la ligne de dépense ou plafonner son montant.",M73=0,"",AA73=M73,"OK",AA73&lt;M73,"Montant instruit inférieur au montant présenté.")</f>
        <v/>
      </c>
      <c r="AD73" s="69" t="str">
        <f t="shared" si="42"/>
        <v/>
      </c>
    </row>
    <row r="74" spans="1:30">
      <c r="A74" s="38">
        <v>70</v>
      </c>
      <c r="B74" s="234"/>
      <c r="C74" s="313"/>
      <c r="D74" s="234"/>
      <c r="E74" s="315"/>
      <c r="F74" s="314"/>
      <c r="G74" s="314"/>
      <c r="H74" s="316"/>
      <c r="I74" s="316"/>
      <c r="J74" s="232">
        <f t="shared" si="29"/>
        <v>0</v>
      </c>
      <c r="K74" s="235"/>
      <c r="L74" s="315"/>
      <c r="M74" s="233" t="str">
        <f t="shared" si="43"/>
        <v/>
      </c>
      <c r="N74" s="317"/>
      <c r="O74" s="89">
        <f t="shared" si="30"/>
        <v>0</v>
      </c>
      <c r="P74" s="257">
        <f t="shared" si="31"/>
        <v>0</v>
      </c>
      <c r="Q74" s="9">
        <f t="shared" si="32"/>
        <v>0</v>
      </c>
      <c r="R74" s="9">
        <f t="shared" si="33"/>
        <v>0</v>
      </c>
      <c r="S74" s="9">
        <f t="shared" si="34"/>
        <v>0</v>
      </c>
      <c r="T74" s="9">
        <f t="shared" si="35"/>
        <v>0</v>
      </c>
      <c r="U74" s="145">
        <f t="shared" si="36"/>
        <v>0</v>
      </c>
      <c r="V74" s="145">
        <f t="shared" si="37"/>
        <v>0</v>
      </c>
      <c r="W74" s="71">
        <f t="shared" si="38"/>
        <v>0</v>
      </c>
      <c r="X74" s="258">
        <f t="shared" si="39"/>
        <v>0</v>
      </c>
      <c r="Y74" s="287">
        <f t="shared" si="40"/>
        <v>0</v>
      </c>
      <c r="Z74" s="71" t="str">
        <f t="shared" si="41"/>
        <v/>
      </c>
      <c r="AA74" s="288">
        <f t="shared" si="44"/>
        <v>0</v>
      </c>
      <c r="AB74" s="70"/>
      <c r="AC74" s="100" t="str" cm="1">
        <f t="array" ref="AC74">_xlfn.IFS(M74="","",AA74&gt;M74,"KO : Le montant retenu est supérieur au montant présenté. Merci de revoir la ligne de dépense ou plafonner son montant.",M74=0,"",AA74=M74,"OK",AA74&lt;M74,"Montant instruit inférieur au montant présenté.")</f>
        <v/>
      </c>
      <c r="AD74" s="69" t="str">
        <f t="shared" si="42"/>
        <v/>
      </c>
    </row>
    <row r="75" spans="1:30">
      <c r="A75" s="38">
        <v>71</v>
      </c>
      <c r="B75" s="234"/>
      <c r="C75" s="313"/>
      <c r="D75" s="234"/>
      <c r="E75" s="315"/>
      <c r="F75" s="314"/>
      <c r="G75" s="314"/>
      <c r="H75" s="316"/>
      <c r="I75" s="316"/>
      <c r="J75" s="232">
        <f t="shared" si="29"/>
        <v>0</v>
      </c>
      <c r="K75" s="235"/>
      <c r="L75" s="315"/>
      <c r="M75" s="233" t="str">
        <f t="shared" si="43"/>
        <v/>
      </c>
      <c r="N75" s="317"/>
      <c r="O75" s="89">
        <f t="shared" si="30"/>
        <v>0</v>
      </c>
      <c r="P75" s="257">
        <f t="shared" si="31"/>
        <v>0</v>
      </c>
      <c r="Q75" s="9">
        <f t="shared" si="32"/>
        <v>0</v>
      </c>
      <c r="R75" s="9">
        <f t="shared" si="33"/>
        <v>0</v>
      </c>
      <c r="S75" s="9">
        <f t="shared" si="34"/>
        <v>0</v>
      </c>
      <c r="T75" s="9">
        <f t="shared" si="35"/>
        <v>0</v>
      </c>
      <c r="U75" s="145">
        <f t="shared" si="36"/>
        <v>0</v>
      </c>
      <c r="V75" s="145">
        <f t="shared" si="37"/>
        <v>0</v>
      </c>
      <c r="W75" s="71">
        <f t="shared" si="38"/>
        <v>0</v>
      </c>
      <c r="X75" s="258">
        <f t="shared" si="39"/>
        <v>0</v>
      </c>
      <c r="Y75" s="287">
        <f t="shared" si="40"/>
        <v>0</v>
      </c>
      <c r="Z75" s="71" t="str">
        <f t="shared" si="41"/>
        <v/>
      </c>
      <c r="AA75" s="288">
        <f t="shared" si="44"/>
        <v>0</v>
      </c>
      <c r="AB75" s="70"/>
      <c r="AC75" s="100" t="str" cm="1">
        <f t="array" ref="AC75">_xlfn.IFS(M75="","",AA75&gt;M75,"KO : Le montant retenu est supérieur au montant présenté. Merci de revoir la ligne de dépense ou plafonner son montant.",M75=0,"",AA75=M75,"OK",AA75&lt;M75,"Montant instruit inférieur au montant présenté.")</f>
        <v/>
      </c>
      <c r="AD75" s="69" t="str">
        <f t="shared" si="42"/>
        <v/>
      </c>
    </row>
    <row r="76" spans="1:30">
      <c r="A76" s="38">
        <v>72</v>
      </c>
      <c r="B76" s="234"/>
      <c r="C76" s="313"/>
      <c r="D76" s="234"/>
      <c r="E76" s="315"/>
      <c r="F76" s="314"/>
      <c r="G76" s="314"/>
      <c r="H76" s="316"/>
      <c r="I76" s="316"/>
      <c r="J76" s="232">
        <f t="shared" si="29"/>
        <v>0</v>
      </c>
      <c r="K76" s="235"/>
      <c r="L76" s="315"/>
      <c r="M76" s="233" t="str">
        <f t="shared" si="43"/>
        <v/>
      </c>
      <c r="N76" s="317"/>
      <c r="O76" s="89">
        <f t="shared" si="30"/>
        <v>0</v>
      </c>
      <c r="P76" s="257">
        <f t="shared" si="31"/>
        <v>0</v>
      </c>
      <c r="Q76" s="9">
        <f t="shared" si="32"/>
        <v>0</v>
      </c>
      <c r="R76" s="9">
        <f t="shared" si="33"/>
        <v>0</v>
      </c>
      <c r="S76" s="9">
        <f t="shared" si="34"/>
        <v>0</v>
      </c>
      <c r="T76" s="9">
        <f t="shared" si="35"/>
        <v>0</v>
      </c>
      <c r="U76" s="145">
        <f t="shared" si="36"/>
        <v>0</v>
      </c>
      <c r="V76" s="145">
        <f t="shared" si="37"/>
        <v>0</v>
      </c>
      <c r="W76" s="71">
        <f t="shared" si="38"/>
        <v>0</v>
      </c>
      <c r="X76" s="258">
        <f t="shared" si="39"/>
        <v>0</v>
      </c>
      <c r="Y76" s="287">
        <f t="shared" si="40"/>
        <v>0</v>
      </c>
      <c r="Z76" s="71" t="str">
        <f t="shared" si="41"/>
        <v/>
      </c>
      <c r="AA76" s="288">
        <f t="shared" si="44"/>
        <v>0</v>
      </c>
      <c r="AB76" s="70"/>
      <c r="AC76" s="100" t="str" cm="1">
        <f t="array" ref="AC76">_xlfn.IFS(M76="","",AA76&gt;M76,"KO : Le montant retenu est supérieur au montant présenté. Merci de revoir la ligne de dépense ou plafonner son montant.",M76=0,"",AA76=M76,"OK",AA76&lt;M76,"Montant instruit inférieur au montant présenté.")</f>
        <v/>
      </c>
      <c r="AD76" s="69" t="str">
        <f t="shared" si="42"/>
        <v/>
      </c>
    </row>
    <row r="77" spans="1:30">
      <c r="A77" s="38">
        <v>73</v>
      </c>
      <c r="B77" s="234"/>
      <c r="C77" s="313"/>
      <c r="D77" s="234"/>
      <c r="E77" s="315"/>
      <c r="F77" s="314"/>
      <c r="G77" s="314"/>
      <c r="H77" s="316"/>
      <c r="I77" s="316"/>
      <c r="J77" s="232">
        <f t="shared" si="29"/>
        <v>0</v>
      </c>
      <c r="K77" s="235"/>
      <c r="L77" s="315"/>
      <c r="M77" s="233" t="str">
        <f t="shared" si="43"/>
        <v/>
      </c>
      <c r="N77" s="317"/>
      <c r="O77" s="89">
        <f t="shared" si="30"/>
        <v>0</v>
      </c>
      <c r="P77" s="257">
        <f t="shared" si="31"/>
        <v>0</v>
      </c>
      <c r="Q77" s="9">
        <f t="shared" si="32"/>
        <v>0</v>
      </c>
      <c r="R77" s="9">
        <f t="shared" si="33"/>
        <v>0</v>
      </c>
      <c r="S77" s="9">
        <f t="shared" si="34"/>
        <v>0</v>
      </c>
      <c r="T77" s="9">
        <f t="shared" si="35"/>
        <v>0</v>
      </c>
      <c r="U77" s="145">
        <f t="shared" si="36"/>
        <v>0</v>
      </c>
      <c r="V77" s="145">
        <f t="shared" si="37"/>
        <v>0</v>
      </c>
      <c r="W77" s="71">
        <f t="shared" si="38"/>
        <v>0</v>
      </c>
      <c r="X77" s="258">
        <f t="shared" si="39"/>
        <v>0</v>
      </c>
      <c r="Y77" s="287">
        <f t="shared" si="40"/>
        <v>0</v>
      </c>
      <c r="Z77" s="71" t="str">
        <f t="shared" si="41"/>
        <v/>
      </c>
      <c r="AA77" s="288">
        <f t="shared" si="44"/>
        <v>0</v>
      </c>
      <c r="AB77" s="70"/>
      <c r="AC77" s="100" t="str" cm="1">
        <f t="array" ref="AC77">_xlfn.IFS(M77="","",AA77&gt;M77,"KO : Le montant retenu est supérieur au montant présenté. Merci de revoir la ligne de dépense ou plafonner son montant.",M77=0,"",AA77=M77,"OK",AA77&lt;M77,"Montant instruit inférieur au montant présenté.")</f>
        <v/>
      </c>
      <c r="AD77" s="69" t="str">
        <f t="shared" si="42"/>
        <v/>
      </c>
    </row>
    <row r="78" spans="1:30">
      <c r="A78" s="38">
        <v>74</v>
      </c>
      <c r="B78" s="234"/>
      <c r="C78" s="313"/>
      <c r="D78" s="234"/>
      <c r="E78" s="315"/>
      <c r="F78" s="314"/>
      <c r="G78" s="314"/>
      <c r="H78" s="316"/>
      <c r="I78" s="316"/>
      <c r="J78" s="232">
        <f t="shared" si="29"/>
        <v>0</v>
      </c>
      <c r="K78" s="235"/>
      <c r="L78" s="315"/>
      <c r="M78" s="233" t="str">
        <f t="shared" si="43"/>
        <v/>
      </c>
      <c r="N78" s="317"/>
      <c r="O78" s="89">
        <f t="shared" si="30"/>
        <v>0</v>
      </c>
      <c r="P78" s="257">
        <f t="shared" si="31"/>
        <v>0</v>
      </c>
      <c r="Q78" s="9">
        <f t="shared" si="32"/>
        <v>0</v>
      </c>
      <c r="R78" s="9">
        <f t="shared" si="33"/>
        <v>0</v>
      </c>
      <c r="S78" s="9">
        <f t="shared" si="34"/>
        <v>0</v>
      </c>
      <c r="T78" s="9">
        <f t="shared" si="35"/>
        <v>0</v>
      </c>
      <c r="U78" s="145">
        <f t="shared" si="36"/>
        <v>0</v>
      </c>
      <c r="V78" s="145">
        <f t="shared" si="37"/>
        <v>0</v>
      </c>
      <c r="W78" s="71">
        <f t="shared" si="38"/>
        <v>0</v>
      </c>
      <c r="X78" s="258">
        <f t="shared" si="39"/>
        <v>0</v>
      </c>
      <c r="Y78" s="287">
        <f t="shared" si="40"/>
        <v>0</v>
      </c>
      <c r="Z78" s="71" t="str">
        <f t="shared" si="41"/>
        <v/>
      </c>
      <c r="AA78" s="288">
        <f t="shared" si="44"/>
        <v>0</v>
      </c>
      <c r="AB78" s="70"/>
      <c r="AC78" s="100" t="str" cm="1">
        <f t="array" ref="AC78">_xlfn.IFS(M78="","",AA78&gt;M78,"KO : Le montant retenu est supérieur au montant présenté. Merci de revoir la ligne de dépense ou plafonner son montant.",M78=0,"",AA78=M78,"OK",AA78&lt;M78,"Montant instruit inférieur au montant présenté.")</f>
        <v/>
      </c>
      <c r="AD78" s="69" t="str">
        <f t="shared" si="42"/>
        <v/>
      </c>
    </row>
    <row r="79" spans="1:30">
      <c r="A79" s="38">
        <v>75</v>
      </c>
      <c r="B79" s="234"/>
      <c r="C79" s="313"/>
      <c r="D79" s="234"/>
      <c r="E79" s="315"/>
      <c r="F79" s="314"/>
      <c r="G79" s="314"/>
      <c r="H79" s="316"/>
      <c r="I79" s="316"/>
      <c r="J79" s="232">
        <f t="shared" si="29"/>
        <v>0</v>
      </c>
      <c r="K79" s="235"/>
      <c r="L79" s="315"/>
      <c r="M79" s="233" t="str">
        <f t="shared" si="43"/>
        <v/>
      </c>
      <c r="N79" s="317"/>
      <c r="O79" s="89">
        <f t="shared" si="30"/>
        <v>0</v>
      </c>
      <c r="P79" s="257">
        <f t="shared" si="31"/>
        <v>0</v>
      </c>
      <c r="Q79" s="9">
        <f t="shared" si="32"/>
        <v>0</v>
      </c>
      <c r="R79" s="9">
        <f t="shared" si="33"/>
        <v>0</v>
      </c>
      <c r="S79" s="9">
        <f t="shared" si="34"/>
        <v>0</v>
      </c>
      <c r="T79" s="9">
        <f t="shared" si="35"/>
        <v>0</v>
      </c>
      <c r="U79" s="145">
        <f t="shared" si="36"/>
        <v>0</v>
      </c>
      <c r="V79" s="145">
        <f t="shared" si="37"/>
        <v>0</v>
      </c>
      <c r="W79" s="71">
        <f t="shared" si="38"/>
        <v>0</v>
      </c>
      <c r="X79" s="258">
        <f t="shared" si="39"/>
        <v>0</v>
      </c>
      <c r="Y79" s="287">
        <f t="shared" si="40"/>
        <v>0</v>
      </c>
      <c r="Z79" s="71" t="str">
        <f t="shared" si="41"/>
        <v/>
      </c>
      <c r="AA79" s="288">
        <f t="shared" si="44"/>
        <v>0</v>
      </c>
      <c r="AB79" s="70"/>
      <c r="AC79" s="100" t="str" cm="1">
        <f t="array" ref="AC79">_xlfn.IFS(M79="","",AA79&gt;M79,"KO : Le montant retenu est supérieur au montant présenté. Merci de revoir la ligne de dépense ou plafonner son montant.",M79=0,"",AA79=M79,"OK",AA79&lt;M79,"Montant instruit inférieur au montant présenté.")</f>
        <v/>
      </c>
      <c r="AD79" s="69" t="str">
        <f t="shared" si="42"/>
        <v/>
      </c>
    </row>
    <row r="80" spans="1:30">
      <c r="A80" s="38">
        <v>76</v>
      </c>
      <c r="B80" s="234"/>
      <c r="C80" s="313"/>
      <c r="D80" s="234"/>
      <c r="E80" s="315"/>
      <c r="F80" s="314"/>
      <c r="G80" s="314"/>
      <c r="H80" s="316"/>
      <c r="I80" s="316"/>
      <c r="J80" s="232">
        <f t="shared" si="29"/>
        <v>0</v>
      </c>
      <c r="K80" s="235"/>
      <c r="L80" s="315"/>
      <c r="M80" s="233" t="str">
        <f t="shared" si="43"/>
        <v/>
      </c>
      <c r="N80" s="317"/>
      <c r="O80" s="89">
        <f t="shared" si="30"/>
        <v>0</v>
      </c>
      <c r="P80" s="257">
        <f t="shared" si="31"/>
        <v>0</v>
      </c>
      <c r="Q80" s="9">
        <f t="shared" si="32"/>
        <v>0</v>
      </c>
      <c r="R80" s="9">
        <f t="shared" si="33"/>
        <v>0</v>
      </c>
      <c r="S80" s="9">
        <f t="shared" si="34"/>
        <v>0</v>
      </c>
      <c r="T80" s="9">
        <f t="shared" si="35"/>
        <v>0</v>
      </c>
      <c r="U80" s="145">
        <f t="shared" si="36"/>
        <v>0</v>
      </c>
      <c r="V80" s="145">
        <f t="shared" si="37"/>
        <v>0</v>
      </c>
      <c r="W80" s="71">
        <f t="shared" si="38"/>
        <v>0</v>
      </c>
      <c r="X80" s="258">
        <f t="shared" si="39"/>
        <v>0</v>
      </c>
      <c r="Y80" s="287">
        <f t="shared" si="40"/>
        <v>0</v>
      </c>
      <c r="Z80" s="71" t="str">
        <f t="shared" si="41"/>
        <v/>
      </c>
      <c r="AA80" s="288">
        <f t="shared" si="44"/>
        <v>0</v>
      </c>
      <c r="AB80" s="70"/>
      <c r="AC80" s="100" t="str" cm="1">
        <f t="array" ref="AC80">_xlfn.IFS(M80="","",AA80&gt;M80,"KO : Le montant retenu est supérieur au montant présenté. Merci de revoir la ligne de dépense ou plafonner son montant.",M80=0,"",AA80=M80,"OK",AA80&lt;M80,"Montant instruit inférieur au montant présenté.")</f>
        <v/>
      </c>
      <c r="AD80" s="69" t="str">
        <f t="shared" si="42"/>
        <v/>
      </c>
    </row>
    <row r="81" spans="1:30">
      <c r="A81" s="38">
        <v>77</v>
      </c>
      <c r="B81" s="234"/>
      <c r="C81" s="313"/>
      <c r="D81" s="234"/>
      <c r="E81" s="315"/>
      <c r="F81" s="314"/>
      <c r="G81" s="314"/>
      <c r="H81" s="316"/>
      <c r="I81" s="316"/>
      <c r="J81" s="232">
        <f t="shared" si="29"/>
        <v>0</v>
      </c>
      <c r="K81" s="235"/>
      <c r="L81" s="315"/>
      <c r="M81" s="233" t="str">
        <f t="shared" si="43"/>
        <v/>
      </c>
      <c r="N81" s="317"/>
      <c r="O81" s="89">
        <f t="shared" si="30"/>
        <v>0</v>
      </c>
      <c r="P81" s="257">
        <f t="shared" si="31"/>
        <v>0</v>
      </c>
      <c r="Q81" s="9">
        <f t="shared" si="32"/>
        <v>0</v>
      </c>
      <c r="R81" s="9">
        <f t="shared" si="33"/>
        <v>0</v>
      </c>
      <c r="S81" s="9">
        <f t="shared" si="34"/>
        <v>0</v>
      </c>
      <c r="T81" s="9">
        <f t="shared" si="35"/>
        <v>0</v>
      </c>
      <c r="U81" s="145">
        <f t="shared" si="36"/>
        <v>0</v>
      </c>
      <c r="V81" s="145">
        <f t="shared" si="37"/>
        <v>0</v>
      </c>
      <c r="W81" s="71">
        <f t="shared" si="38"/>
        <v>0</v>
      </c>
      <c r="X81" s="258">
        <f t="shared" si="39"/>
        <v>0</v>
      </c>
      <c r="Y81" s="287">
        <f t="shared" si="40"/>
        <v>0</v>
      </c>
      <c r="Z81" s="71" t="str">
        <f t="shared" si="41"/>
        <v/>
      </c>
      <c r="AA81" s="288">
        <f t="shared" si="44"/>
        <v>0</v>
      </c>
      <c r="AB81" s="70"/>
      <c r="AC81" s="100" t="str" cm="1">
        <f t="array" ref="AC81">_xlfn.IFS(M81="","",AA81&gt;M81,"KO : Le montant retenu est supérieur au montant présenté. Merci de revoir la ligne de dépense ou plafonner son montant.",M81=0,"",AA81=M81,"OK",AA81&lt;M81,"Montant instruit inférieur au montant présenté.")</f>
        <v/>
      </c>
      <c r="AD81" s="69" t="str">
        <f t="shared" si="42"/>
        <v/>
      </c>
    </row>
    <row r="82" spans="1:30">
      <c r="A82" s="38">
        <v>78</v>
      </c>
      <c r="B82" s="234"/>
      <c r="C82" s="313"/>
      <c r="D82" s="234"/>
      <c r="E82" s="315"/>
      <c r="F82" s="314"/>
      <c r="G82" s="314"/>
      <c r="H82" s="316"/>
      <c r="I82" s="316"/>
      <c r="J82" s="232">
        <f t="shared" si="29"/>
        <v>0</v>
      </c>
      <c r="K82" s="235"/>
      <c r="L82" s="315"/>
      <c r="M82" s="233" t="str">
        <f t="shared" si="43"/>
        <v/>
      </c>
      <c r="N82" s="317"/>
      <c r="O82" s="89">
        <f t="shared" si="30"/>
        <v>0</v>
      </c>
      <c r="P82" s="257">
        <f t="shared" si="31"/>
        <v>0</v>
      </c>
      <c r="Q82" s="9">
        <f t="shared" si="32"/>
        <v>0</v>
      </c>
      <c r="R82" s="9">
        <f t="shared" si="33"/>
        <v>0</v>
      </c>
      <c r="S82" s="9">
        <f t="shared" si="34"/>
        <v>0</v>
      </c>
      <c r="T82" s="9">
        <f t="shared" si="35"/>
        <v>0</v>
      </c>
      <c r="U82" s="145">
        <f t="shared" si="36"/>
        <v>0</v>
      </c>
      <c r="V82" s="145">
        <f t="shared" si="37"/>
        <v>0</v>
      </c>
      <c r="W82" s="71">
        <f t="shared" si="38"/>
        <v>0</v>
      </c>
      <c r="X82" s="258">
        <f t="shared" si="39"/>
        <v>0</v>
      </c>
      <c r="Y82" s="287">
        <f t="shared" si="40"/>
        <v>0</v>
      </c>
      <c r="Z82" s="71" t="str">
        <f t="shared" si="41"/>
        <v/>
      </c>
      <c r="AA82" s="288">
        <f t="shared" si="44"/>
        <v>0</v>
      </c>
      <c r="AB82" s="70"/>
      <c r="AC82" s="100" t="str" cm="1">
        <f t="array" ref="AC82">_xlfn.IFS(M82="","",AA82&gt;M82,"KO : Le montant retenu est supérieur au montant présenté. Merci de revoir la ligne de dépense ou plafonner son montant.",M82=0,"",AA82=M82,"OK",AA82&lt;M82,"Montant instruit inférieur au montant présenté.")</f>
        <v/>
      </c>
      <c r="AD82" s="69" t="str">
        <f t="shared" si="42"/>
        <v/>
      </c>
    </row>
    <row r="83" spans="1:30">
      <c r="A83" s="38">
        <v>79</v>
      </c>
      <c r="B83" s="234"/>
      <c r="C83" s="313"/>
      <c r="D83" s="234"/>
      <c r="E83" s="315"/>
      <c r="F83" s="314"/>
      <c r="G83" s="314"/>
      <c r="H83" s="316"/>
      <c r="I83" s="316"/>
      <c r="J83" s="232">
        <f t="shared" si="29"/>
        <v>0</v>
      </c>
      <c r="K83" s="235"/>
      <c r="L83" s="315"/>
      <c r="M83" s="233" t="str">
        <f t="shared" si="43"/>
        <v/>
      </c>
      <c r="N83" s="317"/>
      <c r="O83" s="89">
        <f t="shared" si="30"/>
        <v>0</v>
      </c>
      <c r="P83" s="257">
        <f t="shared" si="31"/>
        <v>0</v>
      </c>
      <c r="Q83" s="9">
        <f t="shared" si="32"/>
        <v>0</v>
      </c>
      <c r="R83" s="9">
        <f t="shared" si="33"/>
        <v>0</v>
      </c>
      <c r="S83" s="9">
        <f t="shared" si="34"/>
        <v>0</v>
      </c>
      <c r="T83" s="9">
        <f t="shared" si="35"/>
        <v>0</v>
      </c>
      <c r="U83" s="145">
        <f t="shared" si="36"/>
        <v>0</v>
      </c>
      <c r="V83" s="145">
        <f t="shared" si="37"/>
        <v>0</v>
      </c>
      <c r="W83" s="71">
        <f t="shared" si="38"/>
        <v>0</v>
      </c>
      <c r="X83" s="258">
        <f t="shared" si="39"/>
        <v>0</v>
      </c>
      <c r="Y83" s="287">
        <f t="shared" si="40"/>
        <v>0</v>
      </c>
      <c r="Z83" s="71" t="str">
        <f t="shared" si="41"/>
        <v/>
      </c>
      <c r="AA83" s="288">
        <f t="shared" si="44"/>
        <v>0</v>
      </c>
      <c r="AB83" s="70"/>
      <c r="AC83" s="100" t="str" cm="1">
        <f t="array" ref="AC83">_xlfn.IFS(M83="","",AA83&gt;M83,"KO : Le montant retenu est supérieur au montant présenté. Merci de revoir la ligne de dépense ou plafonner son montant.",M83=0,"",AA83=M83,"OK",AA83&lt;M83,"Montant instruit inférieur au montant présenté.")</f>
        <v/>
      </c>
      <c r="AD83" s="69" t="str">
        <f t="shared" si="42"/>
        <v/>
      </c>
    </row>
    <row r="84" spans="1:30">
      <c r="A84" s="38">
        <v>80</v>
      </c>
      <c r="B84" s="234"/>
      <c r="C84" s="313"/>
      <c r="D84" s="234"/>
      <c r="E84" s="315"/>
      <c r="F84" s="314"/>
      <c r="G84" s="314"/>
      <c r="H84" s="316"/>
      <c r="I84" s="316"/>
      <c r="J84" s="232">
        <f t="shared" si="29"/>
        <v>0</v>
      </c>
      <c r="K84" s="235"/>
      <c r="L84" s="315"/>
      <c r="M84" s="233" t="str">
        <f t="shared" si="43"/>
        <v/>
      </c>
      <c r="N84" s="317"/>
      <c r="O84" s="89">
        <f t="shared" si="30"/>
        <v>0</v>
      </c>
      <c r="P84" s="257">
        <f t="shared" si="31"/>
        <v>0</v>
      </c>
      <c r="Q84" s="9">
        <f t="shared" si="32"/>
        <v>0</v>
      </c>
      <c r="R84" s="9">
        <f t="shared" si="33"/>
        <v>0</v>
      </c>
      <c r="S84" s="9">
        <f t="shared" si="34"/>
        <v>0</v>
      </c>
      <c r="T84" s="9">
        <f t="shared" si="35"/>
        <v>0</v>
      </c>
      <c r="U84" s="145">
        <f t="shared" si="36"/>
        <v>0</v>
      </c>
      <c r="V84" s="145">
        <f t="shared" si="37"/>
        <v>0</v>
      </c>
      <c r="W84" s="71">
        <f t="shared" si="38"/>
        <v>0</v>
      </c>
      <c r="X84" s="258">
        <f t="shared" si="39"/>
        <v>0</v>
      </c>
      <c r="Y84" s="287">
        <f t="shared" si="40"/>
        <v>0</v>
      </c>
      <c r="Z84" s="71" t="str">
        <f t="shared" si="41"/>
        <v/>
      </c>
      <c r="AA84" s="288">
        <f t="shared" si="44"/>
        <v>0</v>
      </c>
      <c r="AB84" s="70"/>
      <c r="AC84" s="100" t="str" cm="1">
        <f t="array" ref="AC84">_xlfn.IFS(M84="","",AA84&gt;M84,"KO : Le montant retenu est supérieur au montant présenté. Merci de revoir la ligne de dépense ou plafonner son montant.",M84=0,"",AA84=M84,"OK",AA84&lt;M84,"Montant instruit inférieur au montant présenté.")</f>
        <v/>
      </c>
      <c r="AD84" s="69" t="str">
        <f t="shared" si="42"/>
        <v/>
      </c>
    </row>
    <row r="85" spans="1:30">
      <c r="A85" s="38">
        <v>81</v>
      </c>
      <c r="B85" s="234"/>
      <c r="C85" s="313"/>
      <c r="D85" s="234"/>
      <c r="E85" s="315"/>
      <c r="F85" s="314"/>
      <c r="G85" s="314"/>
      <c r="H85" s="316"/>
      <c r="I85" s="316"/>
      <c r="J85" s="232">
        <f t="shared" si="29"/>
        <v>0</v>
      </c>
      <c r="K85" s="235"/>
      <c r="L85" s="315"/>
      <c r="M85" s="233" t="str">
        <f t="shared" si="43"/>
        <v/>
      </c>
      <c r="N85" s="317"/>
      <c r="O85" s="89">
        <f t="shared" si="30"/>
        <v>0</v>
      </c>
      <c r="P85" s="257">
        <f t="shared" si="31"/>
        <v>0</v>
      </c>
      <c r="Q85" s="9">
        <f t="shared" si="32"/>
        <v>0</v>
      </c>
      <c r="R85" s="9">
        <f t="shared" si="33"/>
        <v>0</v>
      </c>
      <c r="S85" s="9">
        <f t="shared" si="34"/>
        <v>0</v>
      </c>
      <c r="T85" s="9">
        <f t="shared" si="35"/>
        <v>0</v>
      </c>
      <c r="U85" s="145">
        <f t="shared" si="36"/>
        <v>0</v>
      </c>
      <c r="V85" s="145">
        <f t="shared" si="37"/>
        <v>0</v>
      </c>
      <c r="W85" s="71">
        <f t="shared" si="38"/>
        <v>0</v>
      </c>
      <c r="X85" s="258">
        <f t="shared" si="39"/>
        <v>0</v>
      </c>
      <c r="Y85" s="287">
        <f t="shared" si="40"/>
        <v>0</v>
      </c>
      <c r="Z85" s="71" t="str">
        <f t="shared" si="41"/>
        <v/>
      </c>
      <c r="AA85" s="288">
        <f t="shared" si="44"/>
        <v>0</v>
      </c>
      <c r="AB85" s="70"/>
      <c r="AC85" s="100" t="str" cm="1">
        <f t="array" ref="AC85">_xlfn.IFS(M85="","",AA85&gt;M85,"KO : Le montant retenu est supérieur au montant présenté. Merci de revoir la ligne de dépense ou plafonner son montant.",M85=0,"",AA85=M85,"OK",AA85&lt;M85,"Montant instruit inférieur au montant présenté.")</f>
        <v/>
      </c>
      <c r="AD85" s="69" t="str">
        <f t="shared" si="42"/>
        <v/>
      </c>
    </row>
    <row r="86" spans="1:30">
      <c r="A86" s="38">
        <v>82</v>
      </c>
      <c r="B86" s="234"/>
      <c r="C86" s="313"/>
      <c r="D86" s="234"/>
      <c r="E86" s="315"/>
      <c r="F86" s="314"/>
      <c r="G86" s="314"/>
      <c r="H86" s="316"/>
      <c r="I86" s="316"/>
      <c r="J86" s="232">
        <f t="shared" si="29"/>
        <v>0</v>
      </c>
      <c r="K86" s="235"/>
      <c r="L86" s="315"/>
      <c r="M86" s="233" t="str">
        <f t="shared" si="43"/>
        <v/>
      </c>
      <c r="N86" s="317"/>
      <c r="O86" s="89">
        <f t="shared" si="30"/>
        <v>0</v>
      </c>
      <c r="P86" s="257">
        <f t="shared" si="31"/>
        <v>0</v>
      </c>
      <c r="Q86" s="9">
        <f t="shared" si="32"/>
        <v>0</v>
      </c>
      <c r="R86" s="9">
        <f t="shared" si="33"/>
        <v>0</v>
      </c>
      <c r="S86" s="9">
        <f t="shared" si="34"/>
        <v>0</v>
      </c>
      <c r="T86" s="9">
        <f t="shared" si="35"/>
        <v>0</v>
      </c>
      <c r="U86" s="145">
        <f t="shared" si="36"/>
        <v>0</v>
      </c>
      <c r="V86" s="145">
        <f t="shared" si="37"/>
        <v>0</v>
      </c>
      <c r="W86" s="71">
        <f t="shared" si="38"/>
        <v>0</v>
      </c>
      <c r="X86" s="258">
        <f t="shared" si="39"/>
        <v>0</v>
      </c>
      <c r="Y86" s="287">
        <f t="shared" si="40"/>
        <v>0</v>
      </c>
      <c r="Z86" s="71" t="str">
        <f t="shared" si="41"/>
        <v/>
      </c>
      <c r="AA86" s="288">
        <f t="shared" si="44"/>
        <v>0</v>
      </c>
      <c r="AB86" s="70"/>
      <c r="AC86" s="100" t="str" cm="1">
        <f t="array" ref="AC86">_xlfn.IFS(M86="","",AA86&gt;M86,"KO : Le montant retenu est supérieur au montant présenté. Merci de revoir la ligne de dépense ou plafonner son montant.",M86=0,"",AA86=M86,"OK",AA86&lt;M86,"Montant instruit inférieur au montant présenté.")</f>
        <v/>
      </c>
      <c r="AD86" s="69" t="str">
        <f t="shared" si="42"/>
        <v/>
      </c>
    </row>
    <row r="87" spans="1:30">
      <c r="A87" s="38">
        <v>83</v>
      </c>
      <c r="B87" s="234"/>
      <c r="C87" s="313"/>
      <c r="D87" s="234"/>
      <c r="E87" s="315"/>
      <c r="F87" s="314"/>
      <c r="G87" s="314"/>
      <c r="H87" s="316"/>
      <c r="I87" s="316"/>
      <c r="J87" s="232">
        <f t="shared" si="29"/>
        <v>0</v>
      </c>
      <c r="K87" s="235"/>
      <c r="L87" s="315"/>
      <c r="M87" s="233" t="str">
        <f t="shared" si="43"/>
        <v/>
      </c>
      <c r="N87" s="317"/>
      <c r="O87" s="89">
        <f t="shared" si="30"/>
        <v>0</v>
      </c>
      <c r="P87" s="257">
        <f t="shared" si="31"/>
        <v>0</v>
      </c>
      <c r="Q87" s="9">
        <f t="shared" si="32"/>
        <v>0</v>
      </c>
      <c r="R87" s="9">
        <f t="shared" si="33"/>
        <v>0</v>
      </c>
      <c r="S87" s="9">
        <f t="shared" si="34"/>
        <v>0</v>
      </c>
      <c r="T87" s="9">
        <f t="shared" si="35"/>
        <v>0</v>
      </c>
      <c r="U87" s="145">
        <f t="shared" si="36"/>
        <v>0</v>
      </c>
      <c r="V87" s="145">
        <f t="shared" si="37"/>
        <v>0</v>
      </c>
      <c r="W87" s="71">
        <f t="shared" si="38"/>
        <v>0</v>
      </c>
      <c r="X87" s="258">
        <f t="shared" si="39"/>
        <v>0</v>
      </c>
      <c r="Y87" s="287">
        <f t="shared" si="40"/>
        <v>0</v>
      </c>
      <c r="Z87" s="71" t="str">
        <f t="shared" si="41"/>
        <v/>
      </c>
      <c r="AA87" s="288">
        <f t="shared" si="44"/>
        <v>0</v>
      </c>
      <c r="AB87" s="70"/>
      <c r="AC87" s="100" t="str" cm="1">
        <f t="array" ref="AC87">_xlfn.IFS(M87="","",AA87&gt;M87,"KO : Le montant retenu est supérieur au montant présenté. Merci de revoir la ligne de dépense ou plafonner son montant.",M87=0,"",AA87=M87,"OK",AA87&lt;M87,"Montant instruit inférieur au montant présenté.")</f>
        <v/>
      </c>
      <c r="AD87" s="69" t="str">
        <f t="shared" si="42"/>
        <v/>
      </c>
    </row>
    <row r="88" spans="1:30">
      <c r="A88" s="38">
        <v>84</v>
      </c>
      <c r="B88" s="234"/>
      <c r="C88" s="313"/>
      <c r="D88" s="234"/>
      <c r="E88" s="315"/>
      <c r="F88" s="314"/>
      <c r="G88" s="314"/>
      <c r="H88" s="316"/>
      <c r="I88" s="316"/>
      <c r="J88" s="232">
        <f t="shared" si="29"/>
        <v>0</v>
      </c>
      <c r="K88" s="235"/>
      <c r="L88" s="315"/>
      <c r="M88" s="233" t="str">
        <f t="shared" si="43"/>
        <v/>
      </c>
      <c r="N88" s="317"/>
      <c r="O88" s="89">
        <f t="shared" si="30"/>
        <v>0</v>
      </c>
      <c r="P88" s="257">
        <f t="shared" si="31"/>
        <v>0</v>
      </c>
      <c r="Q88" s="9">
        <f t="shared" si="32"/>
        <v>0</v>
      </c>
      <c r="R88" s="9">
        <f t="shared" si="33"/>
        <v>0</v>
      </c>
      <c r="S88" s="9">
        <f t="shared" si="34"/>
        <v>0</v>
      </c>
      <c r="T88" s="9">
        <f t="shared" si="35"/>
        <v>0</v>
      </c>
      <c r="U88" s="145">
        <f t="shared" si="36"/>
        <v>0</v>
      </c>
      <c r="V88" s="145">
        <f t="shared" si="37"/>
        <v>0</v>
      </c>
      <c r="W88" s="71">
        <f t="shared" si="38"/>
        <v>0</v>
      </c>
      <c r="X88" s="258">
        <f t="shared" si="39"/>
        <v>0</v>
      </c>
      <c r="Y88" s="287">
        <f t="shared" si="40"/>
        <v>0</v>
      </c>
      <c r="Z88" s="71" t="str">
        <f t="shared" si="41"/>
        <v/>
      </c>
      <c r="AA88" s="288">
        <f t="shared" si="44"/>
        <v>0</v>
      </c>
      <c r="AB88" s="70"/>
      <c r="AC88" s="100" t="str" cm="1">
        <f t="array" ref="AC88">_xlfn.IFS(M88="","",AA88&gt;M88,"KO : Le montant retenu est supérieur au montant présenté. Merci de revoir la ligne de dépense ou plafonner son montant.",M88=0,"",AA88=M88,"OK",AA88&lt;M88,"Montant instruit inférieur au montant présenté.")</f>
        <v/>
      </c>
      <c r="AD88" s="69" t="str">
        <f t="shared" si="42"/>
        <v/>
      </c>
    </row>
    <row r="89" spans="1:30">
      <c r="A89" s="38">
        <v>85</v>
      </c>
      <c r="B89" s="234"/>
      <c r="C89" s="313"/>
      <c r="D89" s="234"/>
      <c r="E89" s="315"/>
      <c r="F89" s="314"/>
      <c r="G89" s="314"/>
      <c r="H89" s="316"/>
      <c r="I89" s="316"/>
      <c r="J89" s="232">
        <f t="shared" si="29"/>
        <v>0</v>
      </c>
      <c r="K89" s="235"/>
      <c r="L89" s="315"/>
      <c r="M89" s="233" t="str">
        <f t="shared" si="43"/>
        <v/>
      </c>
      <c r="N89" s="317"/>
      <c r="O89" s="89">
        <f t="shared" si="30"/>
        <v>0</v>
      </c>
      <c r="P89" s="257">
        <f t="shared" si="31"/>
        <v>0</v>
      </c>
      <c r="Q89" s="9">
        <f t="shared" si="32"/>
        <v>0</v>
      </c>
      <c r="R89" s="9">
        <f t="shared" si="33"/>
        <v>0</v>
      </c>
      <c r="S89" s="9">
        <f t="shared" si="34"/>
        <v>0</v>
      </c>
      <c r="T89" s="9">
        <f t="shared" si="35"/>
        <v>0</v>
      </c>
      <c r="U89" s="145">
        <f t="shared" si="36"/>
        <v>0</v>
      </c>
      <c r="V89" s="145">
        <f t="shared" si="37"/>
        <v>0</v>
      </c>
      <c r="W89" s="71">
        <f t="shared" si="38"/>
        <v>0</v>
      </c>
      <c r="X89" s="258">
        <f t="shared" si="39"/>
        <v>0</v>
      </c>
      <c r="Y89" s="287">
        <f t="shared" si="40"/>
        <v>0</v>
      </c>
      <c r="Z89" s="71" t="str">
        <f t="shared" si="41"/>
        <v/>
      </c>
      <c r="AA89" s="288">
        <f t="shared" si="44"/>
        <v>0</v>
      </c>
      <c r="AB89" s="70"/>
      <c r="AC89" s="100" t="str" cm="1">
        <f t="array" ref="AC89">_xlfn.IFS(M89="","",AA89&gt;M89,"KO : Le montant retenu est supérieur au montant présenté. Merci de revoir la ligne de dépense ou plafonner son montant.",M89=0,"",AA89=M89,"OK",AA89&lt;M89,"Montant instruit inférieur au montant présenté.")</f>
        <v/>
      </c>
      <c r="AD89" s="69" t="str">
        <f t="shared" si="42"/>
        <v/>
      </c>
    </row>
    <row r="90" spans="1:30">
      <c r="A90" s="38">
        <v>86</v>
      </c>
      <c r="B90" s="234"/>
      <c r="C90" s="313"/>
      <c r="D90" s="234"/>
      <c r="E90" s="315"/>
      <c r="F90" s="314"/>
      <c r="G90" s="314"/>
      <c r="H90" s="316"/>
      <c r="I90" s="316"/>
      <c r="J90" s="232">
        <f t="shared" si="29"/>
        <v>0</v>
      </c>
      <c r="K90" s="235"/>
      <c r="L90" s="315"/>
      <c r="M90" s="233" t="str">
        <f t="shared" si="43"/>
        <v/>
      </c>
      <c r="N90" s="317"/>
      <c r="O90" s="89">
        <f t="shared" si="30"/>
        <v>0</v>
      </c>
      <c r="P90" s="257">
        <f t="shared" si="31"/>
        <v>0</v>
      </c>
      <c r="Q90" s="9">
        <f t="shared" si="32"/>
        <v>0</v>
      </c>
      <c r="R90" s="9">
        <f t="shared" si="33"/>
        <v>0</v>
      </c>
      <c r="S90" s="9">
        <f t="shared" si="34"/>
        <v>0</v>
      </c>
      <c r="T90" s="9">
        <f t="shared" si="35"/>
        <v>0</v>
      </c>
      <c r="U90" s="145">
        <f t="shared" si="36"/>
        <v>0</v>
      </c>
      <c r="V90" s="145">
        <f t="shared" si="37"/>
        <v>0</v>
      </c>
      <c r="W90" s="71">
        <f t="shared" si="38"/>
        <v>0</v>
      </c>
      <c r="X90" s="258">
        <f t="shared" si="39"/>
        <v>0</v>
      </c>
      <c r="Y90" s="287">
        <f t="shared" si="40"/>
        <v>0</v>
      </c>
      <c r="Z90" s="71" t="str">
        <f t="shared" si="41"/>
        <v/>
      </c>
      <c r="AA90" s="288">
        <f t="shared" si="44"/>
        <v>0</v>
      </c>
      <c r="AB90" s="70"/>
      <c r="AC90" s="100" t="str" cm="1">
        <f t="array" ref="AC90">_xlfn.IFS(M90="","",AA90&gt;M90,"KO : Le montant retenu est supérieur au montant présenté. Merci de revoir la ligne de dépense ou plafonner son montant.",M90=0,"",AA90=M90,"OK",AA90&lt;M90,"Montant instruit inférieur au montant présenté.")</f>
        <v/>
      </c>
      <c r="AD90" s="69" t="str">
        <f t="shared" si="42"/>
        <v/>
      </c>
    </row>
    <row r="91" spans="1:30">
      <c r="A91" s="38">
        <v>87</v>
      </c>
      <c r="B91" s="234"/>
      <c r="C91" s="313"/>
      <c r="D91" s="234"/>
      <c r="E91" s="315"/>
      <c r="F91" s="314"/>
      <c r="G91" s="314"/>
      <c r="H91" s="316"/>
      <c r="I91" s="316"/>
      <c r="J91" s="232">
        <f t="shared" si="29"/>
        <v>0</v>
      </c>
      <c r="K91" s="235"/>
      <c r="L91" s="315"/>
      <c r="M91" s="233" t="str">
        <f t="shared" si="43"/>
        <v/>
      </c>
      <c r="N91" s="317"/>
      <c r="O91" s="89">
        <f t="shared" si="30"/>
        <v>0</v>
      </c>
      <c r="P91" s="257">
        <f t="shared" si="31"/>
        <v>0</v>
      </c>
      <c r="Q91" s="9">
        <f t="shared" si="32"/>
        <v>0</v>
      </c>
      <c r="R91" s="9">
        <f t="shared" si="33"/>
        <v>0</v>
      </c>
      <c r="S91" s="9">
        <f t="shared" si="34"/>
        <v>0</v>
      </c>
      <c r="T91" s="9">
        <f t="shared" si="35"/>
        <v>0</v>
      </c>
      <c r="U91" s="145">
        <f t="shared" si="36"/>
        <v>0</v>
      </c>
      <c r="V91" s="145">
        <f t="shared" si="37"/>
        <v>0</v>
      </c>
      <c r="W91" s="71">
        <f t="shared" si="38"/>
        <v>0</v>
      </c>
      <c r="X91" s="258">
        <f t="shared" si="39"/>
        <v>0</v>
      </c>
      <c r="Y91" s="287">
        <f t="shared" si="40"/>
        <v>0</v>
      </c>
      <c r="Z91" s="71" t="str">
        <f t="shared" si="41"/>
        <v/>
      </c>
      <c r="AA91" s="288">
        <f t="shared" si="44"/>
        <v>0</v>
      </c>
      <c r="AB91" s="70"/>
      <c r="AC91" s="100" t="str" cm="1">
        <f t="array" ref="AC91">_xlfn.IFS(M91="","",AA91&gt;M91,"KO : Le montant retenu est supérieur au montant présenté. Merci de revoir la ligne de dépense ou plafonner son montant.",M91=0,"",AA91=M91,"OK",AA91&lt;M91,"Montant instruit inférieur au montant présenté.")</f>
        <v/>
      </c>
      <c r="AD91" s="69" t="str">
        <f t="shared" si="42"/>
        <v/>
      </c>
    </row>
    <row r="92" spans="1:30">
      <c r="A92" s="38">
        <v>88</v>
      </c>
      <c r="B92" s="234"/>
      <c r="C92" s="313"/>
      <c r="D92" s="234"/>
      <c r="E92" s="315"/>
      <c r="F92" s="314"/>
      <c r="G92" s="314"/>
      <c r="H92" s="316"/>
      <c r="I92" s="316"/>
      <c r="J92" s="232">
        <f t="shared" si="29"/>
        <v>0</v>
      </c>
      <c r="K92" s="235"/>
      <c r="L92" s="315"/>
      <c r="M92" s="233" t="str">
        <f t="shared" si="43"/>
        <v/>
      </c>
      <c r="N92" s="317"/>
      <c r="O92" s="89">
        <f t="shared" si="30"/>
        <v>0</v>
      </c>
      <c r="P92" s="257">
        <f t="shared" si="31"/>
        <v>0</v>
      </c>
      <c r="Q92" s="9">
        <f t="shared" si="32"/>
        <v>0</v>
      </c>
      <c r="R92" s="9">
        <f t="shared" si="33"/>
        <v>0</v>
      </c>
      <c r="S92" s="9">
        <f t="shared" si="34"/>
        <v>0</v>
      </c>
      <c r="T92" s="9">
        <f t="shared" si="35"/>
        <v>0</v>
      </c>
      <c r="U92" s="145">
        <f t="shared" si="36"/>
        <v>0</v>
      </c>
      <c r="V92" s="145">
        <f t="shared" si="37"/>
        <v>0</v>
      </c>
      <c r="W92" s="71">
        <f t="shared" si="38"/>
        <v>0</v>
      </c>
      <c r="X92" s="258">
        <f t="shared" si="39"/>
        <v>0</v>
      </c>
      <c r="Y92" s="287">
        <f t="shared" si="40"/>
        <v>0</v>
      </c>
      <c r="Z92" s="71" t="str">
        <f t="shared" si="41"/>
        <v/>
      </c>
      <c r="AA92" s="288">
        <f t="shared" si="44"/>
        <v>0</v>
      </c>
      <c r="AB92" s="70"/>
      <c r="AC92" s="100" t="str" cm="1">
        <f t="array" ref="AC92">_xlfn.IFS(M92="","",AA92&gt;M92,"KO : Le montant retenu est supérieur au montant présenté. Merci de revoir la ligne de dépense ou plafonner son montant.",M92=0,"",AA92=M92,"OK",AA92&lt;M92,"Montant instruit inférieur au montant présenté.")</f>
        <v/>
      </c>
      <c r="AD92" s="69" t="str">
        <f t="shared" si="42"/>
        <v/>
      </c>
    </row>
    <row r="93" spans="1:30">
      <c r="A93" s="38">
        <v>89</v>
      </c>
      <c r="B93" s="234"/>
      <c r="C93" s="313"/>
      <c r="D93" s="234"/>
      <c r="E93" s="315"/>
      <c r="F93" s="314"/>
      <c r="G93" s="314"/>
      <c r="H93" s="316"/>
      <c r="I93" s="316"/>
      <c r="J93" s="232">
        <f t="shared" si="29"/>
        <v>0</v>
      </c>
      <c r="K93" s="235"/>
      <c r="L93" s="315"/>
      <c r="M93" s="233" t="str">
        <f t="shared" si="43"/>
        <v/>
      </c>
      <c r="N93" s="317"/>
      <c r="O93" s="89">
        <f t="shared" si="30"/>
        <v>0</v>
      </c>
      <c r="P93" s="257">
        <f t="shared" si="31"/>
        <v>0</v>
      </c>
      <c r="Q93" s="9">
        <f t="shared" si="32"/>
        <v>0</v>
      </c>
      <c r="R93" s="9">
        <f t="shared" si="33"/>
        <v>0</v>
      </c>
      <c r="S93" s="9">
        <f t="shared" si="34"/>
        <v>0</v>
      </c>
      <c r="T93" s="9">
        <f t="shared" si="35"/>
        <v>0</v>
      </c>
      <c r="U93" s="145">
        <f t="shared" si="36"/>
        <v>0</v>
      </c>
      <c r="V93" s="145">
        <f t="shared" si="37"/>
        <v>0</v>
      </c>
      <c r="W93" s="71">
        <f t="shared" si="38"/>
        <v>0</v>
      </c>
      <c r="X93" s="258">
        <f t="shared" si="39"/>
        <v>0</v>
      </c>
      <c r="Y93" s="287">
        <f t="shared" si="40"/>
        <v>0</v>
      </c>
      <c r="Z93" s="71" t="str">
        <f t="shared" si="41"/>
        <v/>
      </c>
      <c r="AA93" s="288">
        <f t="shared" si="44"/>
        <v>0</v>
      </c>
      <c r="AB93" s="70"/>
      <c r="AC93" s="100" t="str" cm="1">
        <f t="array" ref="AC93">_xlfn.IFS(M93="","",AA93&gt;M93,"KO : Le montant retenu est supérieur au montant présenté. Merci de revoir la ligne de dépense ou plafonner son montant.",M93=0,"",AA93=M93,"OK",AA93&lt;M93,"Montant instruit inférieur au montant présenté.")</f>
        <v/>
      </c>
      <c r="AD93" s="69" t="str">
        <f t="shared" si="42"/>
        <v/>
      </c>
    </row>
    <row r="94" spans="1:30">
      <c r="A94" s="38">
        <v>90</v>
      </c>
      <c r="B94" s="234"/>
      <c r="C94" s="313"/>
      <c r="D94" s="234"/>
      <c r="E94" s="315"/>
      <c r="F94" s="314"/>
      <c r="G94" s="314"/>
      <c r="H94" s="316"/>
      <c r="I94" s="316"/>
      <c r="J94" s="232">
        <f t="shared" si="29"/>
        <v>0</v>
      </c>
      <c r="K94" s="235"/>
      <c r="L94" s="315"/>
      <c r="M94" s="233" t="str">
        <f t="shared" si="43"/>
        <v/>
      </c>
      <c r="N94" s="317"/>
      <c r="O94" s="89">
        <f t="shared" si="30"/>
        <v>0</v>
      </c>
      <c r="P94" s="257">
        <f t="shared" si="31"/>
        <v>0</v>
      </c>
      <c r="Q94" s="9">
        <f t="shared" si="32"/>
        <v>0</v>
      </c>
      <c r="R94" s="9">
        <f t="shared" si="33"/>
        <v>0</v>
      </c>
      <c r="S94" s="9">
        <f t="shared" si="34"/>
        <v>0</v>
      </c>
      <c r="T94" s="9">
        <f t="shared" si="35"/>
        <v>0</v>
      </c>
      <c r="U94" s="145">
        <f t="shared" si="36"/>
        <v>0</v>
      </c>
      <c r="V94" s="145">
        <f t="shared" si="37"/>
        <v>0</v>
      </c>
      <c r="W94" s="71">
        <f t="shared" si="38"/>
        <v>0</v>
      </c>
      <c r="X94" s="258">
        <f t="shared" si="39"/>
        <v>0</v>
      </c>
      <c r="Y94" s="287">
        <f t="shared" si="40"/>
        <v>0</v>
      </c>
      <c r="Z94" s="71" t="str">
        <f t="shared" si="41"/>
        <v/>
      </c>
      <c r="AA94" s="288">
        <f t="shared" si="44"/>
        <v>0</v>
      </c>
      <c r="AB94" s="70"/>
      <c r="AC94" s="100" t="str" cm="1">
        <f t="array" ref="AC94">_xlfn.IFS(M94="","",AA94&gt;M94,"KO : Le montant retenu est supérieur au montant présenté. Merci de revoir la ligne de dépense ou plafonner son montant.",M94=0,"",AA94=M94,"OK",AA94&lt;M94,"Montant instruit inférieur au montant présenté.")</f>
        <v/>
      </c>
      <c r="AD94" s="69" t="str">
        <f t="shared" si="42"/>
        <v/>
      </c>
    </row>
    <row r="95" spans="1:30">
      <c r="A95" s="38">
        <v>91</v>
      </c>
      <c r="B95" s="234"/>
      <c r="C95" s="313"/>
      <c r="D95" s="234"/>
      <c r="E95" s="315"/>
      <c r="F95" s="314"/>
      <c r="G95" s="314"/>
      <c r="H95" s="316"/>
      <c r="I95" s="316"/>
      <c r="J95" s="232">
        <f t="shared" si="29"/>
        <v>0</v>
      </c>
      <c r="K95" s="235"/>
      <c r="L95" s="315"/>
      <c r="M95" s="233" t="str">
        <f t="shared" si="43"/>
        <v/>
      </c>
      <c r="N95" s="317"/>
      <c r="O95" s="89">
        <f t="shared" si="30"/>
        <v>0</v>
      </c>
      <c r="P95" s="257">
        <f t="shared" si="31"/>
        <v>0</v>
      </c>
      <c r="Q95" s="9">
        <f t="shared" si="32"/>
        <v>0</v>
      </c>
      <c r="R95" s="9">
        <f t="shared" si="33"/>
        <v>0</v>
      </c>
      <c r="S95" s="9">
        <f t="shared" si="34"/>
        <v>0</v>
      </c>
      <c r="T95" s="9">
        <f t="shared" si="35"/>
        <v>0</v>
      </c>
      <c r="U95" s="145">
        <f t="shared" si="36"/>
        <v>0</v>
      </c>
      <c r="V95" s="145">
        <f t="shared" si="37"/>
        <v>0</v>
      </c>
      <c r="W95" s="71">
        <f t="shared" si="38"/>
        <v>0</v>
      </c>
      <c r="X95" s="258">
        <f t="shared" si="39"/>
        <v>0</v>
      </c>
      <c r="Y95" s="287">
        <f t="shared" si="40"/>
        <v>0</v>
      </c>
      <c r="Z95" s="71" t="str">
        <f t="shared" si="41"/>
        <v/>
      </c>
      <c r="AA95" s="288">
        <f t="shared" si="44"/>
        <v>0</v>
      </c>
      <c r="AB95" s="70"/>
      <c r="AC95" s="100" t="str" cm="1">
        <f t="array" ref="AC95">_xlfn.IFS(M95="","",AA95&gt;M95,"KO : Le montant retenu est supérieur au montant présenté. Merci de revoir la ligne de dépense ou plafonner son montant.",M95=0,"",AA95=M95,"OK",AA95&lt;M95,"Montant instruit inférieur au montant présenté.")</f>
        <v/>
      </c>
      <c r="AD95" s="69" t="str">
        <f t="shared" si="42"/>
        <v/>
      </c>
    </row>
    <row r="96" spans="1:30">
      <c r="A96" s="38">
        <v>92</v>
      </c>
      <c r="B96" s="234"/>
      <c r="C96" s="313"/>
      <c r="D96" s="234"/>
      <c r="E96" s="315"/>
      <c r="F96" s="314"/>
      <c r="G96" s="314"/>
      <c r="H96" s="316"/>
      <c r="I96" s="316"/>
      <c r="J96" s="232">
        <f t="shared" si="29"/>
        <v>0</v>
      </c>
      <c r="K96" s="235"/>
      <c r="L96" s="315"/>
      <c r="M96" s="233" t="str">
        <f t="shared" si="43"/>
        <v/>
      </c>
      <c r="N96" s="317"/>
      <c r="O96" s="89">
        <f t="shared" si="30"/>
        <v>0</v>
      </c>
      <c r="P96" s="257">
        <f t="shared" si="31"/>
        <v>0</v>
      </c>
      <c r="Q96" s="9">
        <f t="shared" si="32"/>
        <v>0</v>
      </c>
      <c r="R96" s="9">
        <f t="shared" si="33"/>
        <v>0</v>
      </c>
      <c r="S96" s="9">
        <f t="shared" si="34"/>
        <v>0</v>
      </c>
      <c r="T96" s="9">
        <f t="shared" si="35"/>
        <v>0</v>
      </c>
      <c r="U96" s="145">
        <f t="shared" si="36"/>
        <v>0</v>
      </c>
      <c r="V96" s="145">
        <f t="shared" si="37"/>
        <v>0</v>
      </c>
      <c r="W96" s="71">
        <f t="shared" si="38"/>
        <v>0</v>
      </c>
      <c r="X96" s="258">
        <f t="shared" si="39"/>
        <v>0</v>
      </c>
      <c r="Y96" s="287">
        <f t="shared" si="40"/>
        <v>0</v>
      </c>
      <c r="Z96" s="71" t="str">
        <f t="shared" si="41"/>
        <v/>
      </c>
      <c r="AA96" s="288">
        <f t="shared" si="44"/>
        <v>0</v>
      </c>
      <c r="AB96" s="70"/>
      <c r="AC96" s="100" t="str" cm="1">
        <f t="array" ref="AC96">_xlfn.IFS(M96="","",AA96&gt;M96,"KO : Le montant retenu est supérieur au montant présenté. Merci de revoir la ligne de dépense ou plafonner son montant.",M96=0,"",AA96=M96,"OK",AA96&lt;M96,"Montant instruit inférieur au montant présenté.")</f>
        <v/>
      </c>
      <c r="AD96" s="69" t="str">
        <f t="shared" si="42"/>
        <v/>
      </c>
    </row>
    <row r="97" spans="1:30">
      <c r="A97" s="38">
        <v>93</v>
      </c>
      <c r="B97" s="234"/>
      <c r="C97" s="313"/>
      <c r="D97" s="234"/>
      <c r="E97" s="315"/>
      <c r="F97" s="314"/>
      <c r="G97" s="314"/>
      <c r="H97" s="316"/>
      <c r="I97" s="316"/>
      <c r="J97" s="232">
        <f t="shared" si="29"/>
        <v>0</v>
      </c>
      <c r="K97" s="235"/>
      <c r="L97" s="315"/>
      <c r="M97" s="233" t="str">
        <f t="shared" si="43"/>
        <v/>
      </c>
      <c r="N97" s="317"/>
      <c r="O97" s="89">
        <f t="shared" si="30"/>
        <v>0</v>
      </c>
      <c r="P97" s="257">
        <f t="shared" si="31"/>
        <v>0</v>
      </c>
      <c r="Q97" s="9">
        <f t="shared" si="32"/>
        <v>0</v>
      </c>
      <c r="R97" s="9">
        <f t="shared" si="33"/>
        <v>0</v>
      </c>
      <c r="S97" s="9">
        <f t="shared" si="34"/>
        <v>0</v>
      </c>
      <c r="T97" s="9">
        <f t="shared" si="35"/>
        <v>0</v>
      </c>
      <c r="U97" s="145">
        <f t="shared" si="36"/>
        <v>0</v>
      </c>
      <c r="V97" s="145">
        <f t="shared" si="37"/>
        <v>0</v>
      </c>
      <c r="W97" s="71">
        <f t="shared" si="38"/>
        <v>0</v>
      </c>
      <c r="X97" s="258">
        <f t="shared" si="39"/>
        <v>0</v>
      </c>
      <c r="Y97" s="287">
        <f t="shared" si="40"/>
        <v>0</v>
      </c>
      <c r="Z97" s="71" t="str">
        <f t="shared" si="41"/>
        <v/>
      </c>
      <c r="AA97" s="288">
        <f t="shared" si="44"/>
        <v>0</v>
      </c>
      <c r="AB97" s="70"/>
      <c r="AC97" s="100" t="str" cm="1">
        <f t="array" ref="AC97">_xlfn.IFS(M97="","",AA97&gt;M97,"KO : Le montant retenu est supérieur au montant présenté. Merci de revoir la ligne de dépense ou plafonner son montant.",M97=0,"",AA97=M97,"OK",AA97&lt;M97,"Montant instruit inférieur au montant présenté.")</f>
        <v/>
      </c>
      <c r="AD97" s="69" t="str">
        <f t="shared" si="42"/>
        <v/>
      </c>
    </row>
    <row r="98" spans="1:30">
      <c r="A98" s="38">
        <v>94</v>
      </c>
      <c r="B98" s="234"/>
      <c r="C98" s="313"/>
      <c r="D98" s="234"/>
      <c r="E98" s="315"/>
      <c r="F98" s="314"/>
      <c r="G98" s="314"/>
      <c r="H98" s="316"/>
      <c r="I98" s="316"/>
      <c r="J98" s="232">
        <f t="shared" si="29"/>
        <v>0</v>
      </c>
      <c r="K98" s="235"/>
      <c r="L98" s="315"/>
      <c r="M98" s="233" t="str">
        <f t="shared" si="43"/>
        <v/>
      </c>
      <c r="N98" s="317"/>
      <c r="O98" s="89">
        <f t="shared" si="30"/>
        <v>0</v>
      </c>
      <c r="P98" s="257">
        <f t="shared" si="31"/>
        <v>0</v>
      </c>
      <c r="Q98" s="9">
        <f t="shared" si="32"/>
        <v>0</v>
      </c>
      <c r="R98" s="9">
        <f t="shared" si="33"/>
        <v>0</v>
      </c>
      <c r="S98" s="9">
        <f t="shared" si="34"/>
        <v>0</v>
      </c>
      <c r="T98" s="9">
        <f t="shared" si="35"/>
        <v>0</v>
      </c>
      <c r="U98" s="145">
        <f t="shared" si="36"/>
        <v>0</v>
      </c>
      <c r="V98" s="145">
        <f t="shared" si="37"/>
        <v>0</v>
      </c>
      <c r="W98" s="71">
        <f t="shared" si="38"/>
        <v>0</v>
      </c>
      <c r="X98" s="258">
        <f t="shared" si="39"/>
        <v>0</v>
      </c>
      <c r="Y98" s="287">
        <f t="shared" si="40"/>
        <v>0</v>
      </c>
      <c r="Z98" s="71" t="str">
        <f t="shared" si="41"/>
        <v/>
      </c>
      <c r="AA98" s="288">
        <f t="shared" si="44"/>
        <v>0</v>
      </c>
      <c r="AB98" s="70"/>
      <c r="AC98" s="100" t="str" cm="1">
        <f t="array" ref="AC98">_xlfn.IFS(M98="","",AA98&gt;M98,"KO : Le montant retenu est supérieur au montant présenté. Merci de revoir la ligne de dépense ou plafonner son montant.",M98=0,"",AA98=M98,"OK",AA98&lt;M98,"Montant instruit inférieur au montant présenté.")</f>
        <v/>
      </c>
      <c r="AD98" s="69" t="str">
        <f t="shared" si="42"/>
        <v/>
      </c>
    </row>
    <row r="99" spans="1:30">
      <c r="A99" s="38">
        <v>95</v>
      </c>
      <c r="B99" s="234"/>
      <c r="C99" s="313"/>
      <c r="D99" s="234"/>
      <c r="E99" s="315"/>
      <c r="F99" s="314"/>
      <c r="G99" s="314"/>
      <c r="H99" s="316"/>
      <c r="I99" s="316"/>
      <c r="J99" s="232">
        <f t="shared" si="29"/>
        <v>0</v>
      </c>
      <c r="K99" s="235"/>
      <c r="L99" s="315"/>
      <c r="M99" s="233" t="str">
        <f t="shared" si="43"/>
        <v/>
      </c>
      <c r="N99" s="317"/>
      <c r="O99" s="89">
        <f t="shared" si="30"/>
        <v>0</v>
      </c>
      <c r="P99" s="257">
        <f t="shared" si="31"/>
        <v>0</v>
      </c>
      <c r="Q99" s="9">
        <f t="shared" si="32"/>
        <v>0</v>
      </c>
      <c r="R99" s="9">
        <f t="shared" si="33"/>
        <v>0</v>
      </c>
      <c r="S99" s="9">
        <f t="shared" si="34"/>
        <v>0</v>
      </c>
      <c r="T99" s="9">
        <f t="shared" si="35"/>
        <v>0</v>
      </c>
      <c r="U99" s="145">
        <f t="shared" si="36"/>
        <v>0</v>
      </c>
      <c r="V99" s="145">
        <f t="shared" si="37"/>
        <v>0</v>
      </c>
      <c r="W99" s="71">
        <f t="shared" si="38"/>
        <v>0</v>
      </c>
      <c r="X99" s="258">
        <f t="shared" si="39"/>
        <v>0</v>
      </c>
      <c r="Y99" s="287">
        <f t="shared" si="40"/>
        <v>0</v>
      </c>
      <c r="Z99" s="71" t="str">
        <f t="shared" si="41"/>
        <v/>
      </c>
      <c r="AA99" s="288">
        <f t="shared" si="44"/>
        <v>0</v>
      </c>
      <c r="AB99" s="70"/>
      <c r="AC99" s="100" t="str" cm="1">
        <f t="array" ref="AC99">_xlfn.IFS(M99="","",AA99&gt;M99,"KO : Le montant retenu est supérieur au montant présenté. Merci de revoir la ligne de dépense ou plafonner son montant.",M99=0,"",AA99=M99,"OK",AA99&lt;M99,"Montant instruit inférieur au montant présenté.")</f>
        <v/>
      </c>
      <c r="AD99" s="69" t="str">
        <f t="shared" si="42"/>
        <v/>
      </c>
    </row>
    <row r="100" spans="1:30">
      <c r="A100" s="38">
        <v>96</v>
      </c>
      <c r="B100" s="234"/>
      <c r="C100" s="313"/>
      <c r="D100" s="234"/>
      <c r="E100" s="315"/>
      <c r="F100" s="314"/>
      <c r="G100" s="314"/>
      <c r="H100" s="316"/>
      <c r="I100" s="316"/>
      <c r="J100" s="232">
        <f t="shared" si="29"/>
        <v>0</v>
      </c>
      <c r="K100" s="235"/>
      <c r="L100" s="315"/>
      <c r="M100" s="233" t="str">
        <f t="shared" si="43"/>
        <v/>
      </c>
      <c r="N100" s="317"/>
      <c r="O100" s="89">
        <f t="shared" si="30"/>
        <v>0</v>
      </c>
      <c r="P100" s="257">
        <f t="shared" si="31"/>
        <v>0</v>
      </c>
      <c r="Q100" s="9">
        <f t="shared" si="32"/>
        <v>0</v>
      </c>
      <c r="R100" s="9">
        <f t="shared" si="33"/>
        <v>0</v>
      </c>
      <c r="S100" s="9">
        <f t="shared" si="34"/>
        <v>0</v>
      </c>
      <c r="T100" s="9">
        <f t="shared" si="35"/>
        <v>0</v>
      </c>
      <c r="U100" s="145">
        <f t="shared" si="36"/>
        <v>0</v>
      </c>
      <c r="V100" s="145">
        <f t="shared" si="37"/>
        <v>0</v>
      </c>
      <c r="W100" s="71">
        <f t="shared" si="38"/>
        <v>0</v>
      </c>
      <c r="X100" s="258">
        <f t="shared" si="39"/>
        <v>0</v>
      </c>
      <c r="Y100" s="287">
        <f t="shared" si="40"/>
        <v>0</v>
      </c>
      <c r="Z100" s="71" t="str">
        <f t="shared" si="41"/>
        <v/>
      </c>
      <c r="AA100" s="288">
        <f t="shared" si="44"/>
        <v>0</v>
      </c>
      <c r="AB100" s="70"/>
      <c r="AC100" s="100" t="str" cm="1">
        <f t="array" ref="AC100">_xlfn.IFS(M100="","",AA100&gt;M100,"KO : Le montant retenu est supérieur au montant présenté. Merci de revoir la ligne de dépense ou plafonner son montant.",M100=0,"",AA100=M100,"OK",AA100&lt;M100,"Montant instruit inférieur au montant présenté.")</f>
        <v/>
      </c>
      <c r="AD100" s="69" t="str">
        <f t="shared" si="42"/>
        <v/>
      </c>
    </row>
    <row r="101" spans="1:30">
      <c r="A101" s="38">
        <v>97</v>
      </c>
      <c r="B101" s="234"/>
      <c r="C101" s="313"/>
      <c r="D101" s="234"/>
      <c r="E101" s="315"/>
      <c r="F101" s="314"/>
      <c r="G101" s="314"/>
      <c r="H101" s="316"/>
      <c r="I101" s="316"/>
      <c r="J101" s="232">
        <f t="shared" si="29"/>
        <v>0</v>
      </c>
      <c r="K101" s="235"/>
      <c r="L101" s="315"/>
      <c r="M101" s="233" t="str">
        <f t="shared" si="43"/>
        <v/>
      </c>
      <c r="N101" s="317"/>
      <c r="O101" s="89">
        <f t="shared" si="30"/>
        <v>0</v>
      </c>
      <c r="P101" s="257">
        <f t="shared" si="31"/>
        <v>0</v>
      </c>
      <c r="Q101" s="9">
        <f t="shared" si="32"/>
        <v>0</v>
      </c>
      <c r="R101" s="9">
        <f t="shared" si="33"/>
        <v>0</v>
      </c>
      <c r="S101" s="9">
        <f t="shared" si="34"/>
        <v>0</v>
      </c>
      <c r="T101" s="9">
        <f t="shared" si="35"/>
        <v>0</v>
      </c>
      <c r="U101" s="145">
        <f t="shared" si="36"/>
        <v>0</v>
      </c>
      <c r="V101" s="145">
        <f t="shared" si="37"/>
        <v>0</v>
      </c>
      <c r="W101" s="71">
        <f t="shared" si="38"/>
        <v>0</v>
      </c>
      <c r="X101" s="258">
        <f t="shared" si="39"/>
        <v>0</v>
      </c>
      <c r="Y101" s="287">
        <f t="shared" si="40"/>
        <v>0</v>
      </c>
      <c r="Z101" s="71" t="str">
        <f t="shared" si="41"/>
        <v/>
      </c>
      <c r="AA101" s="288">
        <f t="shared" si="44"/>
        <v>0</v>
      </c>
      <c r="AB101" s="70"/>
      <c r="AC101" s="100" t="str" cm="1">
        <f t="array" ref="AC101">_xlfn.IFS(M101="","",AA101&gt;M101,"KO : Le montant retenu est supérieur au montant présenté. Merci de revoir la ligne de dépense ou plafonner son montant.",M101=0,"",AA101=M101,"OK",AA101&lt;M101,"Montant instruit inférieur au montant présenté.")</f>
        <v/>
      </c>
      <c r="AD101" s="69" t="str">
        <f t="shared" si="42"/>
        <v/>
      </c>
    </row>
    <row r="102" spans="1:30">
      <c r="A102" s="38">
        <v>98</v>
      </c>
      <c r="B102" s="234"/>
      <c r="C102" s="313"/>
      <c r="D102" s="234"/>
      <c r="E102" s="315"/>
      <c r="F102" s="314"/>
      <c r="G102" s="314"/>
      <c r="H102" s="316"/>
      <c r="I102" s="316"/>
      <c r="J102" s="232">
        <f t="shared" si="29"/>
        <v>0</v>
      </c>
      <c r="K102" s="235"/>
      <c r="L102" s="315"/>
      <c r="M102" s="233" t="str">
        <f t="shared" si="43"/>
        <v/>
      </c>
      <c r="N102" s="317"/>
      <c r="O102" s="89">
        <f t="shared" si="30"/>
        <v>0</v>
      </c>
      <c r="P102" s="257">
        <f t="shared" si="31"/>
        <v>0</v>
      </c>
      <c r="Q102" s="9">
        <f t="shared" si="32"/>
        <v>0</v>
      </c>
      <c r="R102" s="9">
        <f t="shared" si="33"/>
        <v>0</v>
      </c>
      <c r="S102" s="9">
        <f t="shared" si="34"/>
        <v>0</v>
      </c>
      <c r="T102" s="9">
        <f t="shared" si="35"/>
        <v>0</v>
      </c>
      <c r="U102" s="145">
        <f t="shared" si="36"/>
        <v>0</v>
      </c>
      <c r="V102" s="145">
        <f t="shared" si="37"/>
        <v>0</v>
      </c>
      <c r="W102" s="71">
        <f t="shared" si="38"/>
        <v>0</v>
      </c>
      <c r="X102" s="258">
        <f t="shared" si="39"/>
        <v>0</v>
      </c>
      <c r="Y102" s="287">
        <f t="shared" si="40"/>
        <v>0</v>
      </c>
      <c r="Z102" s="71" t="str">
        <f t="shared" si="41"/>
        <v/>
      </c>
      <c r="AA102" s="288">
        <f t="shared" si="44"/>
        <v>0</v>
      </c>
      <c r="AB102" s="70"/>
      <c r="AC102" s="100" t="str" cm="1">
        <f t="array" ref="AC102">_xlfn.IFS(M102="","",AA102&gt;M102,"KO : Le montant retenu est supérieur au montant présenté. Merci de revoir la ligne de dépense ou plafonner son montant.",M102=0,"",AA102=M102,"OK",AA102&lt;M102,"Montant instruit inférieur au montant présenté.")</f>
        <v/>
      </c>
      <c r="AD102" s="69" t="str">
        <f t="shared" si="42"/>
        <v/>
      </c>
    </row>
    <row r="103" spans="1:30">
      <c r="A103" s="38">
        <v>99</v>
      </c>
      <c r="B103" s="234"/>
      <c r="C103" s="313"/>
      <c r="D103" s="234"/>
      <c r="E103" s="315"/>
      <c r="F103" s="314"/>
      <c r="G103" s="314"/>
      <c r="H103" s="316"/>
      <c r="I103" s="316"/>
      <c r="J103" s="232">
        <f t="shared" si="29"/>
        <v>0</v>
      </c>
      <c r="K103" s="235"/>
      <c r="L103" s="315"/>
      <c r="M103" s="233" t="str">
        <f t="shared" si="43"/>
        <v/>
      </c>
      <c r="N103" s="317"/>
      <c r="O103" s="89">
        <f t="shared" si="30"/>
        <v>0</v>
      </c>
      <c r="P103" s="257">
        <f t="shared" si="31"/>
        <v>0</v>
      </c>
      <c r="Q103" s="9">
        <f t="shared" si="32"/>
        <v>0</v>
      </c>
      <c r="R103" s="9">
        <f t="shared" si="33"/>
        <v>0</v>
      </c>
      <c r="S103" s="9">
        <f t="shared" si="34"/>
        <v>0</v>
      </c>
      <c r="T103" s="9">
        <f t="shared" si="35"/>
        <v>0</v>
      </c>
      <c r="U103" s="145">
        <f t="shared" si="36"/>
        <v>0</v>
      </c>
      <c r="V103" s="145">
        <f t="shared" si="37"/>
        <v>0</v>
      </c>
      <c r="W103" s="71">
        <f t="shared" si="38"/>
        <v>0</v>
      </c>
      <c r="X103" s="258">
        <f t="shared" si="39"/>
        <v>0</v>
      </c>
      <c r="Y103" s="287">
        <f t="shared" si="40"/>
        <v>0</v>
      </c>
      <c r="Z103" s="71" t="str">
        <f t="shared" si="41"/>
        <v/>
      </c>
      <c r="AA103" s="288">
        <f t="shared" si="44"/>
        <v>0</v>
      </c>
      <c r="AB103" s="70"/>
      <c r="AC103" s="100" t="str" cm="1">
        <f t="array" ref="AC103">_xlfn.IFS(M103="","",AA103&gt;M103,"KO : Le montant retenu est supérieur au montant présenté. Merci de revoir la ligne de dépense ou plafonner son montant.",M103=0,"",AA103=M103,"OK",AA103&lt;M103,"Montant instruit inférieur au montant présenté.")</f>
        <v/>
      </c>
      <c r="AD103" s="69" t="str">
        <f t="shared" si="42"/>
        <v/>
      </c>
    </row>
    <row r="104" spans="1:30">
      <c r="A104" s="38">
        <v>100</v>
      </c>
      <c r="B104" s="234"/>
      <c r="C104" s="313"/>
      <c r="D104" s="234"/>
      <c r="E104" s="315"/>
      <c r="F104" s="314"/>
      <c r="G104" s="314"/>
      <c r="H104" s="316"/>
      <c r="I104" s="316"/>
      <c r="J104" s="232">
        <f t="shared" si="29"/>
        <v>0</v>
      </c>
      <c r="K104" s="235"/>
      <c r="L104" s="315"/>
      <c r="M104" s="233" t="str">
        <f t="shared" si="43"/>
        <v/>
      </c>
      <c r="N104" s="317"/>
      <c r="O104" s="89">
        <f t="shared" si="30"/>
        <v>0</v>
      </c>
      <c r="P104" s="257">
        <f t="shared" si="31"/>
        <v>0</v>
      </c>
      <c r="Q104" s="9">
        <f t="shared" si="32"/>
        <v>0</v>
      </c>
      <c r="R104" s="9">
        <f t="shared" si="33"/>
        <v>0</v>
      </c>
      <c r="S104" s="9">
        <f t="shared" si="34"/>
        <v>0</v>
      </c>
      <c r="T104" s="9">
        <f t="shared" si="35"/>
        <v>0</v>
      </c>
      <c r="U104" s="145">
        <f t="shared" si="36"/>
        <v>0</v>
      </c>
      <c r="V104" s="145">
        <f t="shared" si="37"/>
        <v>0</v>
      </c>
      <c r="W104" s="71">
        <f t="shared" si="38"/>
        <v>0</v>
      </c>
      <c r="X104" s="258">
        <f t="shared" si="39"/>
        <v>0</v>
      </c>
      <c r="Y104" s="287">
        <f t="shared" si="40"/>
        <v>0</v>
      </c>
      <c r="Z104" s="71" t="str">
        <f t="shared" si="41"/>
        <v/>
      </c>
      <c r="AA104" s="288">
        <f t="shared" si="44"/>
        <v>0</v>
      </c>
      <c r="AB104" s="70"/>
      <c r="AC104" s="100" t="str" cm="1">
        <f t="array" ref="AC104">_xlfn.IFS(M104="","",AA104&gt;M104,"KO : Le montant retenu est supérieur au montant présenté. Merci de revoir la ligne de dépense ou plafonner son montant.",M104=0,"",AA104=M104,"OK",AA104&lt;M104,"Montant instruit inférieur au montant présenté.")</f>
        <v/>
      </c>
      <c r="AD104" s="69" t="str">
        <f t="shared" si="42"/>
        <v/>
      </c>
    </row>
    <row r="105" spans="1:30">
      <c r="A105" s="371"/>
      <c r="B105" s="372"/>
      <c r="C105" s="372"/>
      <c r="D105" s="372"/>
      <c r="E105" s="372"/>
      <c r="F105" s="372"/>
      <c r="G105" s="372"/>
      <c r="H105" s="372"/>
      <c r="I105" s="372"/>
      <c r="J105" s="372"/>
      <c r="K105" s="372"/>
      <c r="L105" s="137" t="s">
        <v>49</v>
      </c>
      <c r="M105" s="92">
        <f>SUM(M5:M104)</f>
        <v>0</v>
      </c>
      <c r="N105" s="96"/>
      <c r="O105" s="386"/>
      <c r="P105" s="387"/>
      <c r="Q105" s="387"/>
      <c r="R105" s="387"/>
      <c r="S105" s="387"/>
      <c r="T105" s="387"/>
      <c r="U105" s="387"/>
      <c r="V105" s="387"/>
      <c r="W105" s="387"/>
      <c r="X105" s="387"/>
      <c r="Y105" s="388"/>
      <c r="Z105" s="137" t="s">
        <v>50</v>
      </c>
      <c r="AA105" s="92">
        <f>SUM(AA5:AA104)</f>
        <v>0</v>
      </c>
      <c r="AB105" s="378"/>
      <c r="AC105" s="379"/>
      <c r="AD105" s="92">
        <f>SUM(AD5:AD104)</f>
        <v>0</v>
      </c>
    </row>
  </sheetData>
  <sheetProtection algorithmName="SHA-512" hashValue="oQZulXnlRFvHZTWBrQE7tGPAnn3F6trc0iePks6dFFH95rwsWFJE8Fw5qH8Wf7Yo9nwjlwY9xpGsll0IdWorxg==" saltValue="SksG0as/lwzbWV2TT2+hiQ==" spinCount="100000" sheet="1" objects="1" scenarios="1"/>
  <mergeCells count="8">
    <mergeCell ref="A1:N1"/>
    <mergeCell ref="A105:K105"/>
    <mergeCell ref="A2:A3"/>
    <mergeCell ref="O1:AD1"/>
    <mergeCell ref="AB105:AC105"/>
    <mergeCell ref="H2:J2"/>
    <mergeCell ref="U2:W2"/>
    <mergeCell ref="O105:Y105"/>
  </mergeCells>
  <conditionalFormatting sqref="AC5:AC104">
    <cfRule type="containsText" dxfId="19" priority="9" operator="containsText" text="OK">
      <formula>NOT(ISERROR(SEARCH("OK",AC5)))</formula>
    </cfRule>
    <cfRule type="containsText" dxfId="18" priority="10" operator="containsText" text="KO">
      <formula>NOT(ISERROR(SEARCH("KO",AC5)))</formula>
    </cfRule>
    <cfRule type="containsText" dxfId="17" priority="11" operator="containsText" text="Attention">
      <formula>NOT(ISERROR(SEARCH("Attention",AC5)))</formula>
    </cfRule>
  </conditionalFormatting>
  <conditionalFormatting sqref="O5:P104">
    <cfRule type="expression" dxfId="16" priority="12">
      <formula>O5&lt;&gt;B5</formula>
    </cfRule>
  </conditionalFormatting>
  <conditionalFormatting sqref="Q5:Z104">
    <cfRule type="expression" dxfId="15" priority="15">
      <formula>Q5&lt;&gt;E5</formula>
    </cfRule>
  </conditionalFormatting>
  <dataValidations count="5">
    <dataValidation type="list" allowBlank="1" showInputMessage="1" showErrorMessage="1" sqref="S4:V4" xr:uid="{86663649-0A80-4C7B-86D5-69B60A300A70}">
      <formula1>#REF!</formula1>
    </dataValidation>
    <dataValidation type="list" allowBlank="1" showInputMessage="1" showErrorMessage="1" promptTitle="Sélectionnez un type d'action" prompt="Cliquez sur le menu déroulant et associez un type d'action au poste choisi tel que présenté dans les lignes 4 à 12 de l'onglet 0_x000a_" sqref="C5:C104" xr:uid="{95E4F367-2475-48A1-82BA-D7128E978B65}">
      <formula1>"Conseil technique ateliers,Conseil vision globale,Conseil réduction pollution sol,Conseil réduction déchet"</formula1>
    </dataValidation>
    <dataValidation type="list" allowBlank="1" showInputMessage="1" showErrorMessage="1" sqref="F4:F104" xr:uid="{6A2D714B-A313-4419-9AC5-90EA5238FE4C}">
      <formula1>"Oui,Non"</formula1>
    </dataValidation>
    <dataValidation type="list" allowBlank="1" showInputMessage="1" showErrorMessage="1" sqref="G5:G104" xr:uid="{93D76FCF-422F-490F-8BB7-1AFF8F9E7C95}">
      <formula1>"Fiche de paie,Journal de paie,Déclaration sociale nominative,Autre document probant"</formula1>
    </dataValidation>
    <dataValidation type="list" allowBlank="1" showInputMessage="1" showErrorMessage="1" sqref="L5:L104" xr:uid="{887DC8B6-E3A9-4F9F-9FD9-BD585F7D6A43}">
      <formula1>"Fiche de poste,Lettre de mission,Contrat de travail,Autres"</formula1>
    </dataValidation>
  </dataValidations>
  <pageMargins left="0.7" right="0.7" top="0.75" bottom="0.75" header="0.3" footer="0.3"/>
  <pageSetup paperSize="9"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78D2-F8F9-4BE6-A3E5-69C0B7AE6043}">
  <sheetPr codeName="Feuil3"/>
  <dimension ref="A1:L10"/>
  <sheetViews>
    <sheetView showGridLines="0" zoomScale="70" zoomScaleNormal="70" workbookViewId="0">
      <selection activeCell="B6" sqref="B6"/>
    </sheetView>
  </sheetViews>
  <sheetFormatPr baseColWidth="10" defaultColWidth="11.453125" defaultRowHeight="14.5" outlineLevelCol="1"/>
  <cols>
    <col min="1" max="4" width="27.453125" customWidth="1"/>
    <col min="5" max="5" width="37.81640625" customWidth="1" outlineLevel="1"/>
    <col min="6" max="6" width="27.453125" hidden="1" customWidth="1" outlineLevel="1"/>
    <col min="7" max="7" width="29.453125" hidden="1" customWidth="1" outlineLevel="1"/>
    <col min="8" max="8" width="47.453125" hidden="1" customWidth="1" outlineLevel="1"/>
    <col min="9" max="9" width="50.453125" hidden="1" customWidth="1" outlineLevel="1"/>
    <col min="10" max="10" width="44.453125" hidden="1" customWidth="1" outlineLevel="1"/>
    <col min="11" max="11" width="22.453125" hidden="1" customWidth="1"/>
    <col min="12" max="12" width="15.453125" hidden="1" customWidth="1"/>
  </cols>
  <sheetData>
    <row r="1" spans="1:12" ht="127" customHeight="1">
      <c r="A1" s="390" t="s">
        <v>370</v>
      </c>
      <c r="B1" s="391"/>
      <c r="C1" s="391"/>
      <c r="D1" s="391"/>
      <c r="E1" s="392"/>
      <c r="F1" s="389" t="s">
        <v>373</v>
      </c>
      <c r="G1" s="376"/>
      <c r="H1" s="376"/>
      <c r="I1" s="376"/>
      <c r="J1" s="376"/>
      <c r="K1" s="376"/>
      <c r="L1" s="377"/>
    </row>
    <row r="2" spans="1:12" ht="57" customHeight="1">
      <c r="A2" s="369" t="s">
        <v>372</v>
      </c>
      <c r="B2" s="369"/>
      <c r="C2" s="369"/>
      <c r="D2" s="369"/>
      <c r="E2" s="369"/>
      <c r="F2" s="393" t="s">
        <v>368</v>
      </c>
      <c r="G2" s="393"/>
      <c r="H2" s="393"/>
      <c r="I2" s="393"/>
      <c r="J2" s="393"/>
      <c r="K2" s="393"/>
      <c r="L2" s="393"/>
    </row>
    <row r="3" spans="1:12" ht="58">
      <c r="A3" s="95" t="s">
        <v>80</v>
      </c>
      <c r="B3" s="290" t="s">
        <v>425</v>
      </c>
      <c r="C3" s="94" t="s">
        <v>81</v>
      </c>
      <c r="D3" s="94" t="s">
        <v>87</v>
      </c>
      <c r="E3" s="84" t="s">
        <v>82</v>
      </c>
      <c r="F3" s="83" t="s">
        <v>80</v>
      </c>
      <c r="G3" s="83" t="s">
        <v>83</v>
      </c>
      <c r="H3" s="81" t="s">
        <v>88</v>
      </c>
      <c r="I3" s="81" t="s">
        <v>425</v>
      </c>
      <c r="J3" s="81" t="s">
        <v>54</v>
      </c>
      <c r="K3" s="81" t="s">
        <v>41</v>
      </c>
      <c r="L3" s="81" t="s">
        <v>18</v>
      </c>
    </row>
    <row r="4" spans="1:12" ht="116">
      <c r="A4" s="74" t="s">
        <v>89</v>
      </c>
      <c r="B4" s="72" t="s">
        <v>478</v>
      </c>
      <c r="C4" s="72" t="s">
        <v>84</v>
      </c>
      <c r="D4" s="72" t="s">
        <v>90</v>
      </c>
      <c r="E4" s="85" t="s">
        <v>85</v>
      </c>
      <c r="F4" s="134" t="s">
        <v>44</v>
      </c>
      <c r="G4" s="134" t="s">
        <v>44</v>
      </c>
      <c r="H4" s="79" t="s">
        <v>55</v>
      </c>
      <c r="I4" s="91" t="s">
        <v>44</v>
      </c>
      <c r="J4" s="79" t="s">
        <v>45</v>
      </c>
      <c r="K4" s="79" t="s">
        <v>46</v>
      </c>
      <c r="L4" s="79" t="s">
        <v>47</v>
      </c>
    </row>
    <row r="5" spans="1:12">
      <c r="A5" s="220" t="s">
        <v>359</v>
      </c>
      <c r="B5" s="295" t="s">
        <v>460</v>
      </c>
      <c r="C5" s="341">
        <f>IF(B5="","",SUMIFS('1 - Frais de personnel'!$M$5:$M$104,'1 - Frais de personnel'!$C$5:$C$104,'2 - OCS '!B5))</f>
        <v>0</v>
      </c>
      <c r="D5" s="299">
        <f t="shared" ref="D5:D6" si="0">IF(C5="","",C5*0.4)</f>
        <v>0</v>
      </c>
      <c r="E5" s="220"/>
      <c r="F5" s="220" t="str">
        <f t="shared" ref="F5:F9" si="1">A5</f>
        <v>Exemple : Frais de personnel</v>
      </c>
      <c r="G5" s="296">
        <f t="shared" ref="G5:G8" si="2">C5</f>
        <v>0</v>
      </c>
      <c r="H5" s="296">
        <f t="shared" ref="H5:H8" si="3">D5</f>
        <v>0</v>
      </c>
      <c r="I5" s="293" t="str">
        <f>B5</f>
        <v>Conseil technique ateliers</v>
      </c>
      <c r="J5" s="185"/>
      <c r="K5" s="297"/>
      <c r="L5" s="298">
        <f t="shared" ref="L5:L8" si="4">D5-H5</f>
        <v>0</v>
      </c>
    </row>
    <row r="6" spans="1:12">
      <c r="A6" s="340" t="s">
        <v>57</v>
      </c>
      <c r="B6" s="221"/>
      <c r="C6" s="342" t="str">
        <f>IF(B6="","",SUMIFS('1 - Frais de personnel'!$M$5:$M$104,'1 - Frais de personnel'!$C$5:$C$104,'2 - OCS '!B6))</f>
        <v/>
      </c>
      <c r="D6" s="300" t="str">
        <f t="shared" si="0"/>
        <v/>
      </c>
      <c r="E6" s="318"/>
      <c r="F6" s="222" t="str">
        <f t="shared" si="1"/>
        <v>Frais de personnel</v>
      </c>
      <c r="G6" s="223" t="str">
        <f t="shared" si="2"/>
        <v/>
      </c>
      <c r="H6" s="223" t="str">
        <f t="shared" si="3"/>
        <v/>
      </c>
      <c r="I6" s="294">
        <f>B6</f>
        <v>0</v>
      </c>
      <c r="J6" s="292"/>
      <c r="K6" s="219" t="str">
        <f t="shared" ref="K6:K8" si="5">_xlfn.IFS(H6&gt;D6,"KO : Le montant retenu est supérieur au montant présenté.",D6=0,"",H6=D6,"OK",H6&lt;D6,"Montant instruit inférieur au montant présenté.")</f>
        <v>OK</v>
      </c>
      <c r="L6" s="224" t="e">
        <f t="shared" si="4"/>
        <v>#VALUE!</v>
      </c>
    </row>
    <row r="7" spans="1:12">
      <c r="A7" s="340" t="s">
        <v>57</v>
      </c>
      <c r="B7" s="221"/>
      <c r="C7" s="342" t="str">
        <f>IF(B7="","",SUMIFS('1 - Frais de personnel'!$M$5:$M$104,'1 - Frais de personnel'!$C$5:$C$104,'2 - OCS '!B7))</f>
        <v/>
      </c>
      <c r="D7" s="300" t="str">
        <f>IF(C7="","",C7*0.4)</f>
        <v/>
      </c>
      <c r="E7" s="318"/>
      <c r="F7" s="222" t="str">
        <f t="shared" si="1"/>
        <v>Frais de personnel</v>
      </c>
      <c r="G7" s="223" t="str">
        <f t="shared" si="2"/>
        <v/>
      </c>
      <c r="H7" s="223" t="str">
        <f t="shared" si="3"/>
        <v/>
      </c>
      <c r="I7" s="294">
        <f t="shared" ref="I7:I9" si="6">B7</f>
        <v>0</v>
      </c>
      <c r="J7" s="292"/>
      <c r="K7" s="219" t="str">
        <f t="shared" si="5"/>
        <v>OK</v>
      </c>
      <c r="L7" s="224" t="e">
        <f t="shared" si="4"/>
        <v>#VALUE!</v>
      </c>
    </row>
    <row r="8" spans="1:12">
      <c r="A8" s="340" t="s">
        <v>57</v>
      </c>
      <c r="B8" s="221"/>
      <c r="C8" s="342" t="str">
        <f>IF(B8="","",SUMIFS('1 - Frais de personnel'!$M$5:$M$104,'1 - Frais de personnel'!$C$5:$C$104,'2 - OCS '!B8))</f>
        <v/>
      </c>
      <c r="D8" s="300" t="str">
        <f t="shared" ref="D8:D9" si="7">IF(C8="","",C8*0.4)</f>
        <v/>
      </c>
      <c r="E8" s="318"/>
      <c r="F8" s="222" t="str">
        <f t="shared" si="1"/>
        <v>Frais de personnel</v>
      </c>
      <c r="G8" s="223" t="str">
        <f t="shared" si="2"/>
        <v/>
      </c>
      <c r="H8" s="223" t="str">
        <f t="shared" si="3"/>
        <v/>
      </c>
      <c r="I8" s="294">
        <f t="shared" si="6"/>
        <v>0</v>
      </c>
      <c r="J8" s="292"/>
      <c r="K8" s="219" t="str">
        <f t="shared" si="5"/>
        <v>OK</v>
      </c>
      <c r="L8" s="224" t="e">
        <f t="shared" si="4"/>
        <v>#VALUE!</v>
      </c>
    </row>
    <row r="9" spans="1:12">
      <c r="A9" s="340" t="s">
        <v>57</v>
      </c>
      <c r="B9" s="221"/>
      <c r="C9" s="342" t="str">
        <f>IF(B9="","",SUMIFS('1 - Frais de personnel'!$M$5:$M$104,'1 - Frais de personnel'!$C$5:$C$104,'2 - OCS '!B9))</f>
        <v/>
      </c>
      <c r="D9" s="300" t="str">
        <f t="shared" si="7"/>
        <v/>
      </c>
      <c r="E9" s="319"/>
      <c r="F9" s="222" t="str">
        <f t="shared" si="1"/>
        <v>Frais de personnel</v>
      </c>
      <c r="G9" s="223" t="str">
        <f>C9</f>
        <v/>
      </c>
      <c r="H9" s="223" t="str">
        <f>D9</f>
        <v/>
      </c>
      <c r="I9" s="294">
        <f t="shared" si="6"/>
        <v>0</v>
      </c>
      <c r="J9" s="9"/>
      <c r="K9" s="219" t="str">
        <f>_xlfn.IFS(H9&gt;D9,"KO : Le montant retenu est supérieur au montant présenté.",D9=0,"",H9=D9,"OK",H9&lt;D9,"Montant instruit inférieur au montant présenté.")</f>
        <v>OK</v>
      </c>
      <c r="L9" s="224" t="e">
        <f>D9-H9</f>
        <v>#VALUE!</v>
      </c>
    </row>
    <row r="10" spans="1:12">
      <c r="A10" s="394"/>
      <c r="B10" s="395"/>
      <c r="C10" s="309" t="s">
        <v>49</v>
      </c>
      <c r="D10" s="311">
        <f>SUM(D6:D9)</f>
        <v>0</v>
      </c>
      <c r="E10" s="309"/>
      <c r="F10" s="309"/>
      <c r="G10" s="309" t="s">
        <v>50</v>
      </c>
      <c r="H10" s="312">
        <f>SUM(H6:H9)</f>
        <v>0</v>
      </c>
      <c r="I10" s="309"/>
      <c r="J10" s="309"/>
      <c r="K10" s="309" t="str">
        <f>_xlfn.IFS(H10&gt;D10,"KO : Le montant retenu est supérieur au montant présenté.",D10=0,"",H10=D10,"OK",H10&lt;D10,"Montant instruit inférieur au montant présenté.")</f>
        <v/>
      </c>
      <c r="L10" s="310">
        <f>D10-H10</f>
        <v>0</v>
      </c>
    </row>
  </sheetData>
  <sheetProtection algorithmName="SHA-512" hashValue="I/qO4CQkXoFpP/b6ONOpGyoWDFhmy9107w9AEgx/cMiHS4rbpz3G1hOdhBeS2KY2VVfgnOVbI3So5smzeiia6g==" saltValue="++GQWs/Iaww4mWpFHYDfFg==" spinCount="100000" sheet="1" objects="1" scenarios="1"/>
  <mergeCells count="5">
    <mergeCell ref="F1:L1"/>
    <mergeCell ref="A1:E1"/>
    <mergeCell ref="A2:E2"/>
    <mergeCell ref="F2:L2"/>
    <mergeCell ref="A10:B10"/>
  </mergeCells>
  <conditionalFormatting sqref="F6:F9">
    <cfRule type="cellIs" dxfId="14" priority="5" operator="notEqual">
      <formula>A6</formula>
    </cfRule>
  </conditionalFormatting>
  <conditionalFormatting sqref="G5:G9">
    <cfRule type="expression" dxfId="13" priority="1">
      <formula>G5&lt;&gt;C5</formula>
    </cfRule>
  </conditionalFormatting>
  <conditionalFormatting sqref="K5:K9">
    <cfRule type="containsText" dxfId="12" priority="2" operator="containsText" text="OK">
      <formula>NOT(ISERROR(SEARCH("OK",K5)))</formula>
    </cfRule>
    <cfRule type="containsText" dxfId="11" priority="3" operator="containsText" text="KO">
      <formula>NOT(ISERROR(SEARCH("KO",K5)))</formula>
    </cfRule>
    <cfRule type="containsText" dxfId="10" priority="4" operator="containsText" text="Attention">
      <formula>NOT(ISERROR(SEARCH("Attention",K5)))</formula>
    </cfRule>
  </conditionalFormatting>
  <dataValidations count="2">
    <dataValidation type="list" allowBlank="1" showInputMessage="1" showErrorMessage="1" sqref="F6:F9" xr:uid="{90F521B8-E03E-4FA7-912F-C4F1B91C6FA6}">
      <formula1>#REF!</formula1>
    </dataValidation>
    <dataValidation type="list" allowBlank="1" showInputMessage="1" showErrorMessage="1" sqref="B5:B9" xr:uid="{D5259D4F-0B30-49A8-9693-559550CC2BEE}">
      <formula1>"Conseil technique ateliers,Conseil vision globale,Conseil réduction pollution sol,Conseil réduction déchet"</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8ABC-D4AE-48D9-9F6D-4C0CEC1DD0E7}">
  <dimension ref="A1:U105"/>
  <sheetViews>
    <sheetView showGridLines="0" zoomScale="70" zoomScaleNormal="70" workbookViewId="0">
      <selection activeCell="B5" sqref="B5"/>
    </sheetView>
  </sheetViews>
  <sheetFormatPr baseColWidth="10" defaultRowHeight="14.5"/>
  <cols>
    <col min="2" max="2" width="22.453125" customWidth="1"/>
    <col min="3" max="3" width="19.54296875" customWidth="1"/>
    <col min="4" max="5" width="19" customWidth="1"/>
    <col min="6" max="6" width="25.1796875" customWidth="1"/>
    <col min="7" max="7" width="24.1796875" customWidth="1"/>
    <col min="8" max="9" width="26.7265625" customWidth="1"/>
    <col min="10" max="10" width="28.81640625" customWidth="1"/>
    <col min="11" max="11" width="22.1796875" hidden="1" customWidth="1"/>
    <col min="12" max="12" width="24.453125" hidden="1" customWidth="1"/>
    <col min="13" max="13" width="22.453125" hidden="1" customWidth="1"/>
    <col min="14" max="14" width="23.81640625" hidden="1" customWidth="1"/>
    <col min="15" max="17" width="28.453125" hidden="1" customWidth="1"/>
    <col min="18" max="18" width="22" hidden="1" customWidth="1"/>
    <col min="19" max="19" width="41.81640625" hidden="1" customWidth="1"/>
    <col min="20" max="20" width="34.453125" hidden="1" customWidth="1"/>
    <col min="21" max="21" width="15.453125" hidden="1" customWidth="1"/>
  </cols>
  <sheetData>
    <row r="1" spans="1:21" ht="143.15" customHeight="1">
      <c r="A1" s="396" t="s">
        <v>391</v>
      </c>
      <c r="B1" s="397"/>
      <c r="C1" s="397"/>
      <c r="D1" s="397"/>
      <c r="E1" s="397"/>
      <c r="F1" s="397"/>
      <c r="G1" s="397"/>
      <c r="H1" s="397"/>
      <c r="I1" s="397"/>
      <c r="J1" s="398"/>
      <c r="K1" s="401" t="s">
        <v>374</v>
      </c>
      <c r="L1" s="402"/>
      <c r="M1" s="402"/>
      <c r="N1" s="402"/>
      <c r="O1" s="402"/>
      <c r="P1" s="402"/>
      <c r="Q1" s="402"/>
      <c r="R1" s="402"/>
      <c r="S1" s="402"/>
      <c r="T1" s="402"/>
      <c r="U1" s="403"/>
    </row>
    <row r="2" spans="1:21" ht="65.5" customHeight="1">
      <c r="A2" s="399" t="s">
        <v>379</v>
      </c>
      <c r="B2" s="95" t="s">
        <v>375</v>
      </c>
      <c r="C2" s="95" t="s">
        <v>425</v>
      </c>
      <c r="D2" s="95" t="s">
        <v>483</v>
      </c>
      <c r="E2" s="95" t="s">
        <v>482</v>
      </c>
      <c r="F2" s="95" t="s">
        <v>386</v>
      </c>
      <c r="G2" s="95" t="s">
        <v>381</v>
      </c>
      <c r="H2" s="95" t="s">
        <v>484</v>
      </c>
      <c r="I2" s="291" t="s">
        <v>485</v>
      </c>
      <c r="J2" s="238" t="s">
        <v>378</v>
      </c>
      <c r="K2" s="244" t="s">
        <v>375</v>
      </c>
      <c r="L2" s="81" t="s">
        <v>425</v>
      </c>
      <c r="M2" s="81" t="s">
        <v>376</v>
      </c>
      <c r="N2" s="81" t="s">
        <v>377</v>
      </c>
      <c r="O2" s="81" t="s">
        <v>381</v>
      </c>
      <c r="P2" s="81" t="s">
        <v>380</v>
      </c>
      <c r="Q2" s="81" t="s">
        <v>464</v>
      </c>
      <c r="R2" s="81" t="s">
        <v>65</v>
      </c>
      <c r="S2" s="81" t="s">
        <v>54</v>
      </c>
      <c r="T2" s="81" t="s">
        <v>41</v>
      </c>
      <c r="U2" s="245" t="s">
        <v>18</v>
      </c>
    </row>
    <row r="3" spans="1:21" ht="101.5">
      <c r="A3" s="400"/>
      <c r="B3" s="74"/>
      <c r="C3" s="74" t="s">
        <v>478</v>
      </c>
      <c r="D3" s="74" t="s">
        <v>387</v>
      </c>
      <c r="E3" s="74" t="s">
        <v>383</v>
      </c>
      <c r="F3" s="74" t="s">
        <v>385</v>
      </c>
      <c r="G3" s="74" t="s">
        <v>384</v>
      </c>
      <c r="H3" s="74" t="s">
        <v>383</v>
      </c>
      <c r="I3" s="74" t="s">
        <v>383</v>
      </c>
      <c r="J3" s="239" t="s">
        <v>486</v>
      </c>
      <c r="K3" s="246" t="s">
        <v>55</v>
      </c>
      <c r="L3" s="79" t="s">
        <v>55</v>
      </c>
      <c r="M3" s="79" t="s">
        <v>55</v>
      </c>
      <c r="N3" s="79" t="s">
        <v>55</v>
      </c>
      <c r="O3" s="79" t="s">
        <v>55</v>
      </c>
      <c r="P3" s="79" t="s">
        <v>55</v>
      </c>
      <c r="Q3" s="79" t="s">
        <v>383</v>
      </c>
      <c r="R3" s="79" t="s">
        <v>55</v>
      </c>
      <c r="S3" s="79" t="s">
        <v>45</v>
      </c>
      <c r="T3" s="79" t="s">
        <v>46</v>
      </c>
      <c r="U3" s="247" t="s">
        <v>47</v>
      </c>
    </row>
    <row r="4" spans="1:21" s="197" customFormat="1">
      <c r="A4" s="240" t="s">
        <v>48</v>
      </c>
      <c r="B4" s="185" t="s">
        <v>388</v>
      </c>
      <c r="C4" s="185" t="s">
        <v>52</v>
      </c>
      <c r="D4" s="185">
        <v>2</v>
      </c>
      <c r="E4" s="185">
        <v>500</v>
      </c>
      <c r="F4" s="185">
        <v>12</v>
      </c>
      <c r="G4" s="185" t="s">
        <v>52</v>
      </c>
      <c r="H4" s="196">
        <f>D4*E4</f>
        <v>1000</v>
      </c>
      <c r="I4" s="270">
        <f>F4*H4</f>
        <v>12000</v>
      </c>
      <c r="J4" s="241"/>
      <c r="K4" s="240" t="str">
        <f t="shared" ref="K4:K35" si="0">B4</f>
        <v>Consulting SA</v>
      </c>
      <c r="L4" s="185" t="str">
        <f t="shared" ref="L4:L35" si="1">C4</f>
        <v>Etude de faisabilité</v>
      </c>
      <c r="M4" s="185">
        <f>D4</f>
        <v>2</v>
      </c>
      <c r="N4" s="185">
        <f t="shared" ref="N4:P4" si="2">F4</f>
        <v>12</v>
      </c>
      <c r="O4" s="185" t="str">
        <f t="shared" si="2"/>
        <v>Etude de faisabilité</v>
      </c>
      <c r="P4" s="198">
        <f t="shared" si="2"/>
        <v>1000</v>
      </c>
      <c r="Q4" s="198">
        <f>I4</f>
        <v>12000</v>
      </c>
      <c r="R4" s="198">
        <f>Q4</f>
        <v>12000</v>
      </c>
      <c r="S4" s="185"/>
      <c r="T4" s="185"/>
      <c r="U4" s="284">
        <f>I4-R4</f>
        <v>0</v>
      </c>
    </row>
    <row r="5" spans="1:21">
      <c r="A5" s="242">
        <v>1</v>
      </c>
      <c r="B5" s="320"/>
      <c r="C5" s="222"/>
      <c r="D5" s="320"/>
      <c r="E5" s="320"/>
      <c r="F5" s="320"/>
      <c r="G5" s="320"/>
      <c r="H5" s="480">
        <f>D5*E5</f>
        <v>0</v>
      </c>
      <c r="I5" s="277">
        <f t="shared" ref="I5:I68" si="3">F5*H5</f>
        <v>0</v>
      </c>
      <c r="J5" s="323"/>
      <c r="K5" s="260">
        <f t="shared" si="0"/>
        <v>0</v>
      </c>
      <c r="L5" s="259">
        <f t="shared" si="1"/>
        <v>0</v>
      </c>
      <c r="M5" s="259">
        <f>D5</f>
        <v>0</v>
      </c>
      <c r="N5" s="259">
        <f t="shared" ref="N5:Q20" si="4">F5</f>
        <v>0</v>
      </c>
      <c r="O5" s="259">
        <f t="shared" si="4"/>
        <v>0</v>
      </c>
      <c r="P5" s="280">
        <f t="shared" si="4"/>
        <v>0</v>
      </c>
      <c r="Q5" s="283">
        <f t="shared" si="4"/>
        <v>0</v>
      </c>
      <c r="R5" s="280">
        <f>Q5</f>
        <v>0</v>
      </c>
      <c r="S5" s="259"/>
      <c r="T5" s="189" t="str">
        <f>_xlfn.IFS(R5&gt;P5,"KO : Le montant retenu est supérieur au montant présenté.",P5=0,"",R5=P5,"OK",R5&lt;P5,"Montant instruit inférieur au montant présenté.")</f>
        <v/>
      </c>
      <c r="U5" s="285">
        <f>I5-R5</f>
        <v>0</v>
      </c>
    </row>
    <row r="6" spans="1:21">
      <c r="A6" s="242">
        <v>2</v>
      </c>
      <c r="B6" s="320"/>
      <c r="C6" s="222"/>
      <c r="D6" s="320"/>
      <c r="E6" s="320"/>
      <c r="F6" s="320"/>
      <c r="G6" s="320"/>
      <c r="H6" s="480">
        <f t="shared" ref="H6:H69" si="5">D6*E6</f>
        <v>0</v>
      </c>
      <c r="I6" s="277">
        <f t="shared" si="3"/>
        <v>0</v>
      </c>
      <c r="J6" s="323"/>
      <c r="K6" s="260">
        <f t="shared" si="0"/>
        <v>0</v>
      </c>
      <c r="L6" s="259">
        <f t="shared" si="1"/>
        <v>0</v>
      </c>
      <c r="M6" s="259">
        <f t="shared" ref="M6" si="6">D6</f>
        <v>0</v>
      </c>
      <c r="N6" s="259">
        <f t="shared" si="4"/>
        <v>0</v>
      </c>
      <c r="O6" s="259">
        <f t="shared" si="4"/>
        <v>0</v>
      </c>
      <c r="P6" s="280">
        <f t="shared" si="4"/>
        <v>0</v>
      </c>
      <c r="Q6" s="283">
        <f t="shared" si="4"/>
        <v>0</v>
      </c>
      <c r="R6" s="280">
        <f t="shared" ref="R6:R69" si="7">Q6</f>
        <v>0</v>
      </c>
      <c r="S6" s="259"/>
      <c r="T6" s="189" t="str">
        <f t="shared" ref="T6:T69" si="8">_xlfn.IFS(R6&gt;P6,"KO : Le montant retenu est supérieur au montant présenté.",P6=0,"",R6=P6,"OK",R6&lt;P6,"Montant instruit inférieur au montant présenté.")</f>
        <v/>
      </c>
      <c r="U6" s="285">
        <f t="shared" ref="U6:U69" si="9">I6-R6</f>
        <v>0</v>
      </c>
    </row>
    <row r="7" spans="1:21">
      <c r="A7" s="242">
        <v>3</v>
      </c>
      <c r="B7" s="320"/>
      <c r="C7" s="222"/>
      <c r="D7" s="320"/>
      <c r="E7" s="320"/>
      <c r="F7" s="320"/>
      <c r="G7" s="320"/>
      <c r="H7" s="480">
        <f t="shared" si="5"/>
        <v>0</v>
      </c>
      <c r="I7" s="277">
        <f t="shared" si="3"/>
        <v>0</v>
      </c>
      <c r="J7" s="323"/>
      <c r="K7" s="260">
        <f t="shared" si="0"/>
        <v>0</v>
      </c>
      <c r="L7" s="259">
        <f t="shared" si="1"/>
        <v>0</v>
      </c>
      <c r="M7" s="259">
        <f t="shared" ref="M7:M20" si="10">D7</f>
        <v>0</v>
      </c>
      <c r="N7" s="259">
        <f t="shared" si="4"/>
        <v>0</v>
      </c>
      <c r="O7" s="259">
        <f t="shared" si="4"/>
        <v>0</v>
      </c>
      <c r="P7" s="280">
        <f t="shared" si="4"/>
        <v>0</v>
      </c>
      <c r="Q7" s="283">
        <f t="shared" si="4"/>
        <v>0</v>
      </c>
      <c r="R7" s="280">
        <f t="shared" si="7"/>
        <v>0</v>
      </c>
      <c r="S7" s="259"/>
      <c r="T7" s="189" t="str">
        <f t="shared" si="8"/>
        <v/>
      </c>
      <c r="U7" s="285">
        <f t="shared" si="9"/>
        <v>0</v>
      </c>
    </row>
    <row r="8" spans="1:21">
      <c r="A8" s="242">
        <v>4</v>
      </c>
      <c r="B8" s="320"/>
      <c r="C8" s="222"/>
      <c r="D8" s="320"/>
      <c r="E8" s="320"/>
      <c r="F8" s="320"/>
      <c r="G8" s="320"/>
      <c r="H8" s="480">
        <f t="shared" si="5"/>
        <v>0</v>
      </c>
      <c r="I8" s="277">
        <f t="shared" si="3"/>
        <v>0</v>
      </c>
      <c r="J8" s="323"/>
      <c r="K8" s="260">
        <f t="shared" si="0"/>
        <v>0</v>
      </c>
      <c r="L8" s="259">
        <f t="shared" si="1"/>
        <v>0</v>
      </c>
      <c r="M8" s="259">
        <f t="shared" si="10"/>
        <v>0</v>
      </c>
      <c r="N8" s="259">
        <f t="shared" si="4"/>
        <v>0</v>
      </c>
      <c r="O8" s="259">
        <f t="shared" si="4"/>
        <v>0</v>
      </c>
      <c r="P8" s="280">
        <f t="shared" si="4"/>
        <v>0</v>
      </c>
      <c r="Q8" s="283">
        <f t="shared" si="4"/>
        <v>0</v>
      </c>
      <c r="R8" s="280">
        <f t="shared" si="7"/>
        <v>0</v>
      </c>
      <c r="S8" s="259"/>
      <c r="T8" s="189" t="str">
        <f t="shared" si="8"/>
        <v/>
      </c>
      <c r="U8" s="285">
        <f t="shared" si="9"/>
        <v>0</v>
      </c>
    </row>
    <row r="9" spans="1:21">
      <c r="A9" s="242">
        <v>5</v>
      </c>
      <c r="B9" s="320"/>
      <c r="C9" s="222"/>
      <c r="D9" s="320"/>
      <c r="E9" s="320"/>
      <c r="F9" s="320"/>
      <c r="G9" s="320"/>
      <c r="H9" s="480">
        <f t="shared" si="5"/>
        <v>0</v>
      </c>
      <c r="I9" s="277">
        <f t="shared" si="3"/>
        <v>0</v>
      </c>
      <c r="J9" s="323"/>
      <c r="K9" s="260">
        <f t="shared" si="0"/>
        <v>0</v>
      </c>
      <c r="L9" s="259">
        <f t="shared" si="1"/>
        <v>0</v>
      </c>
      <c r="M9" s="259">
        <f t="shared" si="10"/>
        <v>0</v>
      </c>
      <c r="N9" s="259">
        <f t="shared" si="4"/>
        <v>0</v>
      </c>
      <c r="O9" s="259">
        <f t="shared" si="4"/>
        <v>0</v>
      </c>
      <c r="P9" s="280">
        <f t="shared" si="4"/>
        <v>0</v>
      </c>
      <c r="Q9" s="283">
        <f t="shared" si="4"/>
        <v>0</v>
      </c>
      <c r="R9" s="280">
        <f t="shared" si="7"/>
        <v>0</v>
      </c>
      <c r="S9" s="259"/>
      <c r="T9" s="189" t="str">
        <f t="shared" si="8"/>
        <v/>
      </c>
      <c r="U9" s="285">
        <f t="shared" si="9"/>
        <v>0</v>
      </c>
    </row>
    <row r="10" spans="1:21">
      <c r="A10" s="242">
        <v>6</v>
      </c>
      <c r="B10" s="320"/>
      <c r="C10" s="222"/>
      <c r="D10" s="320"/>
      <c r="E10" s="320"/>
      <c r="F10" s="320"/>
      <c r="G10" s="320"/>
      <c r="H10" s="480">
        <f t="shared" si="5"/>
        <v>0</v>
      </c>
      <c r="I10" s="277">
        <f t="shared" si="3"/>
        <v>0</v>
      </c>
      <c r="J10" s="323"/>
      <c r="K10" s="260">
        <f t="shared" si="0"/>
        <v>0</v>
      </c>
      <c r="L10" s="259">
        <f t="shared" si="1"/>
        <v>0</v>
      </c>
      <c r="M10" s="259">
        <f t="shared" si="10"/>
        <v>0</v>
      </c>
      <c r="N10" s="259">
        <f t="shared" si="4"/>
        <v>0</v>
      </c>
      <c r="O10" s="259">
        <f t="shared" si="4"/>
        <v>0</v>
      </c>
      <c r="P10" s="280">
        <f t="shared" si="4"/>
        <v>0</v>
      </c>
      <c r="Q10" s="283">
        <f t="shared" si="4"/>
        <v>0</v>
      </c>
      <c r="R10" s="280">
        <f t="shared" si="7"/>
        <v>0</v>
      </c>
      <c r="S10" s="259"/>
      <c r="T10" s="189" t="str">
        <f t="shared" si="8"/>
        <v/>
      </c>
      <c r="U10" s="285">
        <f t="shared" si="9"/>
        <v>0</v>
      </c>
    </row>
    <row r="11" spans="1:21">
      <c r="A11" s="242">
        <v>7</v>
      </c>
      <c r="B11" s="320"/>
      <c r="C11" s="222"/>
      <c r="D11" s="320"/>
      <c r="E11" s="320"/>
      <c r="F11" s="320"/>
      <c r="G11" s="320"/>
      <c r="H11" s="480">
        <f t="shared" si="5"/>
        <v>0</v>
      </c>
      <c r="I11" s="277">
        <f t="shared" si="3"/>
        <v>0</v>
      </c>
      <c r="J11" s="323"/>
      <c r="K11" s="260">
        <f t="shared" si="0"/>
        <v>0</v>
      </c>
      <c r="L11" s="259">
        <f t="shared" si="1"/>
        <v>0</v>
      </c>
      <c r="M11" s="259">
        <f t="shared" si="10"/>
        <v>0</v>
      </c>
      <c r="N11" s="259">
        <f t="shared" si="4"/>
        <v>0</v>
      </c>
      <c r="O11" s="259">
        <f t="shared" si="4"/>
        <v>0</v>
      </c>
      <c r="P11" s="280">
        <f t="shared" si="4"/>
        <v>0</v>
      </c>
      <c r="Q11" s="283">
        <f t="shared" si="4"/>
        <v>0</v>
      </c>
      <c r="R11" s="280">
        <f t="shared" si="7"/>
        <v>0</v>
      </c>
      <c r="S11" s="259"/>
      <c r="T11" s="189" t="str">
        <f t="shared" si="8"/>
        <v/>
      </c>
      <c r="U11" s="285">
        <f t="shared" si="9"/>
        <v>0</v>
      </c>
    </row>
    <row r="12" spans="1:21">
      <c r="A12" s="242">
        <v>8</v>
      </c>
      <c r="B12" s="320"/>
      <c r="C12" s="222"/>
      <c r="D12" s="320"/>
      <c r="E12" s="320"/>
      <c r="F12" s="320"/>
      <c r="G12" s="320"/>
      <c r="H12" s="480">
        <f t="shared" si="5"/>
        <v>0</v>
      </c>
      <c r="I12" s="277">
        <f t="shared" si="3"/>
        <v>0</v>
      </c>
      <c r="J12" s="323"/>
      <c r="K12" s="260">
        <f t="shared" si="0"/>
        <v>0</v>
      </c>
      <c r="L12" s="259">
        <f t="shared" si="1"/>
        <v>0</v>
      </c>
      <c r="M12" s="259">
        <f t="shared" si="10"/>
        <v>0</v>
      </c>
      <c r="N12" s="259">
        <f t="shared" si="4"/>
        <v>0</v>
      </c>
      <c r="O12" s="259">
        <f t="shared" si="4"/>
        <v>0</v>
      </c>
      <c r="P12" s="280">
        <f t="shared" si="4"/>
        <v>0</v>
      </c>
      <c r="Q12" s="283">
        <f t="shared" si="4"/>
        <v>0</v>
      </c>
      <c r="R12" s="280">
        <f t="shared" si="7"/>
        <v>0</v>
      </c>
      <c r="S12" s="259"/>
      <c r="T12" s="189" t="str">
        <f t="shared" si="8"/>
        <v/>
      </c>
      <c r="U12" s="285">
        <f t="shared" si="9"/>
        <v>0</v>
      </c>
    </row>
    <row r="13" spans="1:21">
      <c r="A13" s="242">
        <v>9</v>
      </c>
      <c r="B13" s="320"/>
      <c r="C13" s="222"/>
      <c r="D13" s="320"/>
      <c r="E13" s="320"/>
      <c r="F13" s="320"/>
      <c r="G13" s="320"/>
      <c r="H13" s="480">
        <f t="shared" si="5"/>
        <v>0</v>
      </c>
      <c r="I13" s="277">
        <f t="shared" si="3"/>
        <v>0</v>
      </c>
      <c r="J13" s="323"/>
      <c r="K13" s="260">
        <f t="shared" si="0"/>
        <v>0</v>
      </c>
      <c r="L13" s="259">
        <f t="shared" si="1"/>
        <v>0</v>
      </c>
      <c r="M13" s="259">
        <f t="shared" si="10"/>
        <v>0</v>
      </c>
      <c r="N13" s="259">
        <f t="shared" si="4"/>
        <v>0</v>
      </c>
      <c r="O13" s="259">
        <f t="shared" si="4"/>
        <v>0</v>
      </c>
      <c r="P13" s="280">
        <f t="shared" si="4"/>
        <v>0</v>
      </c>
      <c r="Q13" s="283">
        <f t="shared" si="4"/>
        <v>0</v>
      </c>
      <c r="R13" s="280">
        <f t="shared" si="7"/>
        <v>0</v>
      </c>
      <c r="S13" s="259"/>
      <c r="T13" s="189" t="str">
        <f t="shared" si="8"/>
        <v/>
      </c>
      <c r="U13" s="285">
        <f t="shared" si="9"/>
        <v>0</v>
      </c>
    </row>
    <row r="14" spans="1:21">
      <c r="A14" s="242">
        <v>10</v>
      </c>
      <c r="B14" s="320"/>
      <c r="C14" s="222"/>
      <c r="D14" s="320"/>
      <c r="E14" s="320"/>
      <c r="F14" s="320"/>
      <c r="G14" s="320"/>
      <c r="H14" s="480">
        <f t="shared" si="5"/>
        <v>0</v>
      </c>
      <c r="I14" s="277">
        <f t="shared" si="3"/>
        <v>0</v>
      </c>
      <c r="J14" s="323"/>
      <c r="K14" s="260">
        <f t="shared" si="0"/>
        <v>0</v>
      </c>
      <c r="L14" s="259">
        <f t="shared" si="1"/>
        <v>0</v>
      </c>
      <c r="M14" s="259">
        <f t="shared" si="10"/>
        <v>0</v>
      </c>
      <c r="N14" s="259">
        <f t="shared" si="4"/>
        <v>0</v>
      </c>
      <c r="O14" s="259">
        <f t="shared" si="4"/>
        <v>0</v>
      </c>
      <c r="P14" s="280">
        <f t="shared" si="4"/>
        <v>0</v>
      </c>
      <c r="Q14" s="283">
        <f t="shared" si="4"/>
        <v>0</v>
      </c>
      <c r="R14" s="280">
        <f t="shared" si="7"/>
        <v>0</v>
      </c>
      <c r="S14" s="259"/>
      <c r="T14" s="189" t="str">
        <f t="shared" si="8"/>
        <v/>
      </c>
      <c r="U14" s="285">
        <f t="shared" si="9"/>
        <v>0</v>
      </c>
    </row>
    <row r="15" spans="1:21">
      <c r="A15" s="242">
        <v>11</v>
      </c>
      <c r="B15" s="320"/>
      <c r="C15" s="222"/>
      <c r="D15" s="320"/>
      <c r="E15" s="320"/>
      <c r="F15" s="320"/>
      <c r="G15" s="320"/>
      <c r="H15" s="480">
        <f t="shared" si="5"/>
        <v>0</v>
      </c>
      <c r="I15" s="277">
        <f t="shared" si="3"/>
        <v>0</v>
      </c>
      <c r="J15" s="323"/>
      <c r="K15" s="260">
        <f t="shared" si="0"/>
        <v>0</v>
      </c>
      <c r="L15" s="259">
        <f t="shared" si="1"/>
        <v>0</v>
      </c>
      <c r="M15" s="259">
        <f t="shared" si="10"/>
        <v>0</v>
      </c>
      <c r="N15" s="259">
        <f t="shared" si="4"/>
        <v>0</v>
      </c>
      <c r="O15" s="259">
        <f t="shared" si="4"/>
        <v>0</v>
      </c>
      <c r="P15" s="280">
        <f t="shared" si="4"/>
        <v>0</v>
      </c>
      <c r="Q15" s="283">
        <f t="shared" si="4"/>
        <v>0</v>
      </c>
      <c r="R15" s="280">
        <f t="shared" si="7"/>
        <v>0</v>
      </c>
      <c r="S15" s="259"/>
      <c r="T15" s="189" t="str">
        <f t="shared" si="8"/>
        <v/>
      </c>
      <c r="U15" s="285">
        <f t="shared" si="9"/>
        <v>0</v>
      </c>
    </row>
    <row r="16" spans="1:21">
      <c r="A16" s="242">
        <v>12</v>
      </c>
      <c r="B16" s="320"/>
      <c r="C16" s="222"/>
      <c r="D16" s="320"/>
      <c r="E16" s="320"/>
      <c r="F16" s="320"/>
      <c r="G16" s="320"/>
      <c r="H16" s="480">
        <f t="shared" si="5"/>
        <v>0</v>
      </c>
      <c r="I16" s="277">
        <f t="shared" si="3"/>
        <v>0</v>
      </c>
      <c r="J16" s="323"/>
      <c r="K16" s="260">
        <f t="shared" si="0"/>
        <v>0</v>
      </c>
      <c r="L16" s="259">
        <f t="shared" si="1"/>
        <v>0</v>
      </c>
      <c r="M16" s="259">
        <f t="shared" si="10"/>
        <v>0</v>
      </c>
      <c r="N16" s="259">
        <f t="shared" si="4"/>
        <v>0</v>
      </c>
      <c r="O16" s="259">
        <f t="shared" si="4"/>
        <v>0</v>
      </c>
      <c r="P16" s="280">
        <f t="shared" si="4"/>
        <v>0</v>
      </c>
      <c r="Q16" s="283">
        <f t="shared" si="4"/>
        <v>0</v>
      </c>
      <c r="R16" s="280">
        <f t="shared" si="7"/>
        <v>0</v>
      </c>
      <c r="S16" s="259"/>
      <c r="T16" s="189" t="str">
        <f t="shared" si="8"/>
        <v/>
      </c>
      <c r="U16" s="285">
        <f t="shared" si="9"/>
        <v>0</v>
      </c>
    </row>
    <row r="17" spans="1:21">
      <c r="A17" s="242">
        <v>13</v>
      </c>
      <c r="B17" s="320"/>
      <c r="C17" s="222"/>
      <c r="D17" s="320"/>
      <c r="E17" s="320"/>
      <c r="F17" s="320"/>
      <c r="G17" s="320"/>
      <c r="H17" s="480">
        <f t="shared" si="5"/>
        <v>0</v>
      </c>
      <c r="I17" s="277">
        <f t="shared" si="3"/>
        <v>0</v>
      </c>
      <c r="J17" s="323"/>
      <c r="K17" s="260">
        <f t="shared" si="0"/>
        <v>0</v>
      </c>
      <c r="L17" s="259">
        <f t="shared" si="1"/>
        <v>0</v>
      </c>
      <c r="M17" s="259">
        <f t="shared" si="10"/>
        <v>0</v>
      </c>
      <c r="N17" s="259">
        <f t="shared" si="4"/>
        <v>0</v>
      </c>
      <c r="O17" s="259">
        <f t="shared" si="4"/>
        <v>0</v>
      </c>
      <c r="P17" s="280">
        <f t="shared" si="4"/>
        <v>0</v>
      </c>
      <c r="Q17" s="283">
        <f t="shared" si="4"/>
        <v>0</v>
      </c>
      <c r="R17" s="280">
        <f t="shared" si="7"/>
        <v>0</v>
      </c>
      <c r="S17" s="259"/>
      <c r="T17" s="189" t="str">
        <f t="shared" si="8"/>
        <v/>
      </c>
      <c r="U17" s="285">
        <f t="shared" si="9"/>
        <v>0</v>
      </c>
    </row>
    <row r="18" spans="1:21">
      <c r="A18" s="242">
        <v>14</v>
      </c>
      <c r="B18" s="320"/>
      <c r="C18" s="222"/>
      <c r="D18" s="320"/>
      <c r="E18" s="320"/>
      <c r="F18" s="320"/>
      <c r="G18" s="320"/>
      <c r="H18" s="480">
        <f t="shared" si="5"/>
        <v>0</v>
      </c>
      <c r="I18" s="277">
        <f t="shared" si="3"/>
        <v>0</v>
      </c>
      <c r="J18" s="323"/>
      <c r="K18" s="260">
        <f t="shared" si="0"/>
        <v>0</v>
      </c>
      <c r="L18" s="259">
        <f t="shared" si="1"/>
        <v>0</v>
      </c>
      <c r="M18" s="259">
        <f t="shared" si="10"/>
        <v>0</v>
      </c>
      <c r="N18" s="259">
        <f t="shared" si="4"/>
        <v>0</v>
      </c>
      <c r="O18" s="259">
        <f t="shared" si="4"/>
        <v>0</v>
      </c>
      <c r="P18" s="280">
        <f t="shared" si="4"/>
        <v>0</v>
      </c>
      <c r="Q18" s="283">
        <f t="shared" si="4"/>
        <v>0</v>
      </c>
      <c r="R18" s="280">
        <f t="shared" si="7"/>
        <v>0</v>
      </c>
      <c r="S18" s="259"/>
      <c r="T18" s="189" t="str">
        <f t="shared" si="8"/>
        <v/>
      </c>
      <c r="U18" s="285">
        <f t="shared" si="9"/>
        <v>0</v>
      </c>
    </row>
    <row r="19" spans="1:21">
      <c r="A19" s="242">
        <v>15</v>
      </c>
      <c r="B19" s="320"/>
      <c r="C19" s="222"/>
      <c r="D19" s="320"/>
      <c r="E19" s="320"/>
      <c r="F19" s="320"/>
      <c r="G19" s="320"/>
      <c r="H19" s="480">
        <f t="shared" si="5"/>
        <v>0</v>
      </c>
      <c r="I19" s="277">
        <f t="shared" si="3"/>
        <v>0</v>
      </c>
      <c r="J19" s="323"/>
      <c r="K19" s="260">
        <f t="shared" si="0"/>
        <v>0</v>
      </c>
      <c r="L19" s="259">
        <f t="shared" si="1"/>
        <v>0</v>
      </c>
      <c r="M19" s="259">
        <f t="shared" si="10"/>
        <v>0</v>
      </c>
      <c r="N19" s="259">
        <f t="shared" si="4"/>
        <v>0</v>
      </c>
      <c r="O19" s="259">
        <f t="shared" si="4"/>
        <v>0</v>
      </c>
      <c r="P19" s="280">
        <f t="shared" si="4"/>
        <v>0</v>
      </c>
      <c r="Q19" s="283">
        <f t="shared" si="4"/>
        <v>0</v>
      </c>
      <c r="R19" s="280">
        <f t="shared" si="7"/>
        <v>0</v>
      </c>
      <c r="S19" s="259"/>
      <c r="T19" s="189" t="str">
        <f t="shared" si="8"/>
        <v/>
      </c>
      <c r="U19" s="285">
        <f t="shared" si="9"/>
        <v>0</v>
      </c>
    </row>
    <row r="20" spans="1:21">
      <c r="A20" s="242">
        <v>16</v>
      </c>
      <c r="B20" s="320"/>
      <c r="C20" s="222"/>
      <c r="D20" s="320"/>
      <c r="E20" s="320"/>
      <c r="F20" s="320"/>
      <c r="G20" s="320"/>
      <c r="H20" s="480">
        <f t="shared" si="5"/>
        <v>0</v>
      </c>
      <c r="I20" s="277">
        <f t="shared" si="3"/>
        <v>0</v>
      </c>
      <c r="J20" s="323"/>
      <c r="K20" s="260">
        <f t="shared" si="0"/>
        <v>0</v>
      </c>
      <c r="L20" s="259">
        <f t="shared" si="1"/>
        <v>0</v>
      </c>
      <c r="M20" s="259">
        <f t="shared" si="10"/>
        <v>0</v>
      </c>
      <c r="N20" s="259">
        <f t="shared" si="4"/>
        <v>0</v>
      </c>
      <c r="O20" s="259">
        <f t="shared" si="4"/>
        <v>0</v>
      </c>
      <c r="P20" s="280">
        <f t="shared" si="4"/>
        <v>0</v>
      </c>
      <c r="Q20" s="283">
        <f t="shared" si="4"/>
        <v>0</v>
      </c>
      <c r="R20" s="280">
        <f t="shared" si="7"/>
        <v>0</v>
      </c>
      <c r="S20" s="259"/>
      <c r="T20" s="189" t="str">
        <f t="shared" si="8"/>
        <v/>
      </c>
      <c r="U20" s="285">
        <f t="shared" si="9"/>
        <v>0</v>
      </c>
    </row>
    <row r="21" spans="1:21">
      <c r="A21" s="242">
        <v>17</v>
      </c>
      <c r="B21" s="320"/>
      <c r="C21" s="222"/>
      <c r="D21" s="320"/>
      <c r="E21" s="320"/>
      <c r="F21" s="320"/>
      <c r="G21" s="320"/>
      <c r="H21" s="480">
        <f t="shared" si="5"/>
        <v>0</v>
      </c>
      <c r="I21" s="277">
        <f t="shared" si="3"/>
        <v>0</v>
      </c>
      <c r="J21" s="323"/>
      <c r="K21" s="260">
        <f t="shared" si="0"/>
        <v>0</v>
      </c>
      <c r="L21" s="259">
        <f t="shared" si="1"/>
        <v>0</v>
      </c>
      <c r="M21" s="259">
        <f t="shared" ref="M21:M52" si="11">D21</f>
        <v>0</v>
      </c>
      <c r="N21" s="259">
        <f t="shared" ref="N21:N52" si="12">F21</f>
        <v>0</v>
      </c>
      <c r="O21" s="259">
        <f t="shared" ref="O21:O52" si="13">G21</f>
        <v>0</v>
      </c>
      <c r="P21" s="280">
        <f t="shared" ref="P21:P52" si="14">H21</f>
        <v>0</v>
      </c>
      <c r="Q21" s="283">
        <f t="shared" ref="Q21:Q84" si="15">I21</f>
        <v>0</v>
      </c>
      <c r="R21" s="280">
        <f t="shared" si="7"/>
        <v>0</v>
      </c>
      <c r="S21" s="259"/>
      <c r="T21" s="189" t="str">
        <f t="shared" si="8"/>
        <v/>
      </c>
      <c r="U21" s="285">
        <f t="shared" si="9"/>
        <v>0</v>
      </c>
    </row>
    <row r="22" spans="1:21">
      <c r="A22" s="242">
        <v>18</v>
      </c>
      <c r="B22" s="320"/>
      <c r="C22" s="222"/>
      <c r="D22" s="320"/>
      <c r="E22" s="320"/>
      <c r="F22" s="320"/>
      <c r="G22" s="320"/>
      <c r="H22" s="480">
        <f t="shared" si="5"/>
        <v>0</v>
      </c>
      <c r="I22" s="277">
        <f t="shared" si="3"/>
        <v>0</v>
      </c>
      <c r="J22" s="323"/>
      <c r="K22" s="260">
        <f t="shared" si="0"/>
        <v>0</v>
      </c>
      <c r="L22" s="259">
        <f t="shared" si="1"/>
        <v>0</v>
      </c>
      <c r="M22" s="259">
        <f t="shared" si="11"/>
        <v>0</v>
      </c>
      <c r="N22" s="259">
        <f t="shared" si="12"/>
        <v>0</v>
      </c>
      <c r="O22" s="259">
        <f t="shared" si="13"/>
        <v>0</v>
      </c>
      <c r="P22" s="280">
        <f t="shared" si="14"/>
        <v>0</v>
      </c>
      <c r="Q22" s="283">
        <f t="shared" si="15"/>
        <v>0</v>
      </c>
      <c r="R22" s="280">
        <f t="shared" si="7"/>
        <v>0</v>
      </c>
      <c r="S22" s="259"/>
      <c r="T22" s="189" t="str">
        <f t="shared" si="8"/>
        <v/>
      </c>
      <c r="U22" s="285">
        <f t="shared" si="9"/>
        <v>0</v>
      </c>
    </row>
    <row r="23" spans="1:21">
      <c r="A23" s="242">
        <v>19</v>
      </c>
      <c r="B23" s="320"/>
      <c r="C23" s="222"/>
      <c r="D23" s="320"/>
      <c r="E23" s="320"/>
      <c r="F23" s="320"/>
      <c r="G23" s="320"/>
      <c r="H23" s="480">
        <f t="shared" si="5"/>
        <v>0</v>
      </c>
      <c r="I23" s="277">
        <f t="shared" si="3"/>
        <v>0</v>
      </c>
      <c r="J23" s="323"/>
      <c r="K23" s="260">
        <f t="shared" si="0"/>
        <v>0</v>
      </c>
      <c r="L23" s="259">
        <f t="shared" si="1"/>
        <v>0</v>
      </c>
      <c r="M23" s="259">
        <f t="shared" si="11"/>
        <v>0</v>
      </c>
      <c r="N23" s="259">
        <f t="shared" si="12"/>
        <v>0</v>
      </c>
      <c r="O23" s="259">
        <f t="shared" si="13"/>
        <v>0</v>
      </c>
      <c r="P23" s="280">
        <f t="shared" si="14"/>
        <v>0</v>
      </c>
      <c r="Q23" s="283">
        <f t="shared" si="15"/>
        <v>0</v>
      </c>
      <c r="R23" s="280">
        <f t="shared" si="7"/>
        <v>0</v>
      </c>
      <c r="S23" s="259"/>
      <c r="T23" s="189" t="str">
        <f t="shared" si="8"/>
        <v/>
      </c>
      <c r="U23" s="285">
        <f t="shared" si="9"/>
        <v>0</v>
      </c>
    </row>
    <row r="24" spans="1:21">
      <c r="A24" s="242">
        <v>20</v>
      </c>
      <c r="B24" s="320"/>
      <c r="C24" s="222"/>
      <c r="D24" s="320"/>
      <c r="E24" s="320"/>
      <c r="F24" s="320"/>
      <c r="G24" s="320"/>
      <c r="H24" s="480">
        <f t="shared" si="5"/>
        <v>0</v>
      </c>
      <c r="I24" s="277">
        <f t="shared" si="3"/>
        <v>0</v>
      </c>
      <c r="J24" s="323"/>
      <c r="K24" s="260">
        <f t="shared" si="0"/>
        <v>0</v>
      </c>
      <c r="L24" s="259">
        <f t="shared" si="1"/>
        <v>0</v>
      </c>
      <c r="M24" s="259">
        <f t="shared" si="11"/>
        <v>0</v>
      </c>
      <c r="N24" s="259">
        <f t="shared" si="12"/>
        <v>0</v>
      </c>
      <c r="O24" s="259">
        <f t="shared" si="13"/>
        <v>0</v>
      </c>
      <c r="P24" s="280">
        <f t="shared" si="14"/>
        <v>0</v>
      </c>
      <c r="Q24" s="283">
        <f t="shared" si="15"/>
        <v>0</v>
      </c>
      <c r="R24" s="280">
        <f t="shared" si="7"/>
        <v>0</v>
      </c>
      <c r="S24" s="259"/>
      <c r="T24" s="189" t="str">
        <f t="shared" si="8"/>
        <v/>
      </c>
      <c r="U24" s="285">
        <f t="shared" si="9"/>
        <v>0</v>
      </c>
    </row>
    <row r="25" spans="1:21">
      <c r="A25" s="242">
        <v>21</v>
      </c>
      <c r="B25" s="320"/>
      <c r="C25" s="222"/>
      <c r="D25" s="320"/>
      <c r="E25" s="320"/>
      <c r="F25" s="320"/>
      <c r="G25" s="320"/>
      <c r="H25" s="480">
        <f t="shared" si="5"/>
        <v>0</v>
      </c>
      <c r="I25" s="277">
        <f t="shared" si="3"/>
        <v>0</v>
      </c>
      <c r="J25" s="323"/>
      <c r="K25" s="260">
        <f t="shared" si="0"/>
        <v>0</v>
      </c>
      <c r="L25" s="259">
        <f t="shared" si="1"/>
        <v>0</v>
      </c>
      <c r="M25" s="259">
        <f t="shared" si="11"/>
        <v>0</v>
      </c>
      <c r="N25" s="259">
        <f t="shared" si="12"/>
        <v>0</v>
      </c>
      <c r="O25" s="259">
        <f t="shared" si="13"/>
        <v>0</v>
      </c>
      <c r="P25" s="280">
        <f t="shared" si="14"/>
        <v>0</v>
      </c>
      <c r="Q25" s="283">
        <f t="shared" si="15"/>
        <v>0</v>
      </c>
      <c r="R25" s="280">
        <f t="shared" si="7"/>
        <v>0</v>
      </c>
      <c r="S25" s="259"/>
      <c r="T25" s="189" t="str">
        <f t="shared" si="8"/>
        <v/>
      </c>
      <c r="U25" s="285">
        <f t="shared" si="9"/>
        <v>0</v>
      </c>
    </row>
    <row r="26" spans="1:21">
      <c r="A26" s="242">
        <v>22</v>
      </c>
      <c r="B26" s="320"/>
      <c r="C26" s="222"/>
      <c r="D26" s="320"/>
      <c r="E26" s="320"/>
      <c r="F26" s="320"/>
      <c r="G26" s="320"/>
      <c r="H26" s="480">
        <f t="shared" si="5"/>
        <v>0</v>
      </c>
      <c r="I26" s="277">
        <f t="shared" si="3"/>
        <v>0</v>
      </c>
      <c r="J26" s="323"/>
      <c r="K26" s="260">
        <f t="shared" si="0"/>
        <v>0</v>
      </c>
      <c r="L26" s="259">
        <f t="shared" si="1"/>
        <v>0</v>
      </c>
      <c r="M26" s="259">
        <f t="shared" si="11"/>
        <v>0</v>
      </c>
      <c r="N26" s="259">
        <f t="shared" si="12"/>
        <v>0</v>
      </c>
      <c r="O26" s="259">
        <f t="shared" si="13"/>
        <v>0</v>
      </c>
      <c r="P26" s="280">
        <f t="shared" si="14"/>
        <v>0</v>
      </c>
      <c r="Q26" s="283">
        <f t="shared" si="15"/>
        <v>0</v>
      </c>
      <c r="R26" s="280">
        <f t="shared" si="7"/>
        <v>0</v>
      </c>
      <c r="S26" s="259"/>
      <c r="T26" s="189" t="str">
        <f t="shared" si="8"/>
        <v/>
      </c>
      <c r="U26" s="285">
        <f t="shared" si="9"/>
        <v>0</v>
      </c>
    </row>
    <row r="27" spans="1:21">
      <c r="A27" s="242">
        <v>23</v>
      </c>
      <c r="B27" s="320"/>
      <c r="C27" s="222"/>
      <c r="D27" s="320"/>
      <c r="E27" s="320"/>
      <c r="F27" s="320"/>
      <c r="G27" s="320"/>
      <c r="H27" s="480">
        <f t="shared" si="5"/>
        <v>0</v>
      </c>
      <c r="I27" s="277">
        <f t="shared" si="3"/>
        <v>0</v>
      </c>
      <c r="J27" s="323"/>
      <c r="K27" s="260">
        <f t="shared" si="0"/>
        <v>0</v>
      </c>
      <c r="L27" s="259">
        <f t="shared" si="1"/>
        <v>0</v>
      </c>
      <c r="M27" s="259">
        <f t="shared" si="11"/>
        <v>0</v>
      </c>
      <c r="N27" s="259">
        <f t="shared" si="12"/>
        <v>0</v>
      </c>
      <c r="O27" s="259">
        <f t="shared" si="13"/>
        <v>0</v>
      </c>
      <c r="P27" s="280">
        <f t="shared" si="14"/>
        <v>0</v>
      </c>
      <c r="Q27" s="283">
        <f t="shared" si="15"/>
        <v>0</v>
      </c>
      <c r="R27" s="280">
        <f t="shared" si="7"/>
        <v>0</v>
      </c>
      <c r="S27" s="259"/>
      <c r="T27" s="189" t="str">
        <f t="shared" si="8"/>
        <v/>
      </c>
      <c r="U27" s="285">
        <f t="shared" si="9"/>
        <v>0</v>
      </c>
    </row>
    <row r="28" spans="1:21">
      <c r="A28" s="242">
        <v>24</v>
      </c>
      <c r="B28" s="320"/>
      <c r="C28" s="222"/>
      <c r="D28" s="320"/>
      <c r="E28" s="320"/>
      <c r="F28" s="320"/>
      <c r="G28" s="320"/>
      <c r="H28" s="480">
        <f t="shared" si="5"/>
        <v>0</v>
      </c>
      <c r="I28" s="277">
        <f t="shared" si="3"/>
        <v>0</v>
      </c>
      <c r="J28" s="323"/>
      <c r="K28" s="260">
        <f t="shared" si="0"/>
        <v>0</v>
      </c>
      <c r="L28" s="259">
        <f t="shared" si="1"/>
        <v>0</v>
      </c>
      <c r="M28" s="259">
        <f t="shared" si="11"/>
        <v>0</v>
      </c>
      <c r="N28" s="259">
        <f t="shared" si="12"/>
        <v>0</v>
      </c>
      <c r="O28" s="259">
        <f t="shared" si="13"/>
        <v>0</v>
      </c>
      <c r="P28" s="280">
        <f t="shared" si="14"/>
        <v>0</v>
      </c>
      <c r="Q28" s="283">
        <f t="shared" si="15"/>
        <v>0</v>
      </c>
      <c r="R28" s="280">
        <f t="shared" si="7"/>
        <v>0</v>
      </c>
      <c r="S28" s="259"/>
      <c r="T28" s="189" t="str">
        <f t="shared" si="8"/>
        <v/>
      </c>
      <c r="U28" s="285">
        <f t="shared" si="9"/>
        <v>0</v>
      </c>
    </row>
    <row r="29" spans="1:21">
      <c r="A29" s="242">
        <v>25</v>
      </c>
      <c r="B29" s="320"/>
      <c r="C29" s="222"/>
      <c r="D29" s="320"/>
      <c r="E29" s="320"/>
      <c r="F29" s="320"/>
      <c r="G29" s="320"/>
      <c r="H29" s="480">
        <f t="shared" si="5"/>
        <v>0</v>
      </c>
      <c r="I29" s="277">
        <f t="shared" si="3"/>
        <v>0</v>
      </c>
      <c r="J29" s="323"/>
      <c r="K29" s="260">
        <f t="shared" si="0"/>
        <v>0</v>
      </c>
      <c r="L29" s="259">
        <f t="shared" si="1"/>
        <v>0</v>
      </c>
      <c r="M29" s="259">
        <f t="shared" si="11"/>
        <v>0</v>
      </c>
      <c r="N29" s="259">
        <f t="shared" si="12"/>
        <v>0</v>
      </c>
      <c r="O29" s="259">
        <f t="shared" si="13"/>
        <v>0</v>
      </c>
      <c r="P29" s="280">
        <f t="shared" si="14"/>
        <v>0</v>
      </c>
      <c r="Q29" s="283">
        <f t="shared" si="15"/>
        <v>0</v>
      </c>
      <c r="R29" s="280">
        <f t="shared" si="7"/>
        <v>0</v>
      </c>
      <c r="S29" s="259"/>
      <c r="T29" s="189" t="str">
        <f t="shared" si="8"/>
        <v/>
      </c>
      <c r="U29" s="285">
        <f t="shared" si="9"/>
        <v>0</v>
      </c>
    </row>
    <row r="30" spans="1:21">
      <c r="A30" s="242">
        <v>26</v>
      </c>
      <c r="B30" s="320"/>
      <c r="C30" s="222"/>
      <c r="D30" s="320"/>
      <c r="E30" s="320"/>
      <c r="F30" s="320"/>
      <c r="G30" s="320"/>
      <c r="H30" s="480">
        <f t="shared" si="5"/>
        <v>0</v>
      </c>
      <c r="I30" s="277">
        <f t="shared" si="3"/>
        <v>0</v>
      </c>
      <c r="J30" s="323"/>
      <c r="K30" s="260">
        <f t="shared" si="0"/>
        <v>0</v>
      </c>
      <c r="L30" s="259">
        <f t="shared" si="1"/>
        <v>0</v>
      </c>
      <c r="M30" s="259">
        <f t="shared" si="11"/>
        <v>0</v>
      </c>
      <c r="N30" s="259">
        <f t="shared" si="12"/>
        <v>0</v>
      </c>
      <c r="O30" s="259">
        <f t="shared" si="13"/>
        <v>0</v>
      </c>
      <c r="P30" s="280">
        <f t="shared" si="14"/>
        <v>0</v>
      </c>
      <c r="Q30" s="283">
        <f t="shared" si="15"/>
        <v>0</v>
      </c>
      <c r="R30" s="280">
        <f t="shared" si="7"/>
        <v>0</v>
      </c>
      <c r="S30" s="259"/>
      <c r="T30" s="189" t="str">
        <f t="shared" si="8"/>
        <v/>
      </c>
      <c r="U30" s="285">
        <f t="shared" si="9"/>
        <v>0</v>
      </c>
    </row>
    <row r="31" spans="1:21">
      <c r="A31" s="242">
        <v>27</v>
      </c>
      <c r="B31" s="320"/>
      <c r="C31" s="222"/>
      <c r="D31" s="320"/>
      <c r="E31" s="320"/>
      <c r="F31" s="320"/>
      <c r="G31" s="320"/>
      <c r="H31" s="480">
        <f t="shared" si="5"/>
        <v>0</v>
      </c>
      <c r="I31" s="277">
        <f t="shared" si="3"/>
        <v>0</v>
      </c>
      <c r="J31" s="323"/>
      <c r="K31" s="260">
        <f t="shared" si="0"/>
        <v>0</v>
      </c>
      <c r="L31" s="259">
        <f t="shared" si="1"/>
        <v>0</v>
      </c>
      <c r="M31" s="259">
        <f t="shared" si="11"/>
        <v>0</v>
      </c>
      <c r="N31" s="259">
        <f t="shared" si="12"/>
        <v>0</v>
      </c>
      <c r="O31" s="259">
        <f t="shared" si="13"/>
        <v>0</v>
      </c>
      <c r="P31" s="280">
        <f t="shared" si="14"/>
        <v>0</v>
      </c>
      <c r="Q31" s="283">
        <f t="shared" si="15"/>
        <v>0</v>
      </c>
      <c r="R31" s="280">
        <f t="shared" si="7"/>
        <v>0</v>
      </c>
      <c r="S31" s="259"/>
      <c r="T31" s="189" t="str">
        <f t="shared" si="8"/>
        <v/>
      </c>
      <c r="U31" s="285">
        <f t="shared" si="9"/>
        <v>0</v>
      </c>
    </row>
    <row r="32" spans="1:21">
      <c r="A32" s="242">
        <v>28</v>
      </c>
      <c r="B32" s="320"/>
      <c r="C32" s="222"/>
      <c r="D32" s="320"/>
      <c r="E32" s="320"/>
      <c r="F32" s="320"/>
      <c r="G32" s="320"/>
      <c r="H32" s="480">
        <f t="shared" si="5"/>
        <v>0</v>
      </c>
      <c r="I32" s="277">
        <f t="shared" si="3"/>
        <v>0</v>
      </c>
      <c r="J32" s="323"/>
      <c r="K32" s="260">
        <f t="shared" si="0"/>
        <v>0</v>
      </c>
      <c r="L32" s="259">
        <f t="shared" si="1"/>
        <v>0</v>
      </c>
      <c r="M32" s="259">
        <f t="shared" si="11"/>
        <v>0</v>
      </c>
      <c r="N32" s="259">
        <f t="shared" si="12"/>
        <v>0</v>
      </c>
      <c r="O32" s="259">
        <f t="shared" si="13"/>
        <v>0</v>
      </c>
      <c r="P32" s="280">
        <f t="shared" si="14"/>
        <v>0</v>
      </c>
      <c r="Q32" s="283">
        <f t="shared" si="15"/>
        <v>0</v>
      </c>
      <c r="R32" s="280">
        <f t="shared" si="7"/>
        <v>0</v>
      </c>
      <c r="S32" s="259"/>
      <c r="T32" s="189" t="str">
        <f t="shared" si="8"/>
        <v/>
      </c>
      <c r="U32" s="285">
        <f t="shared" si="9"/>
        <v>0</v>
      </c>
    </row>
    <row r="33" spans="1:21">
      <c r="A33" s="242">
        <v>29</v>
      </c>
      <c r="B33" s="320"/>
      <c r="C33" s="222"/>
      <c r="D33" s="320"/>
      <c r="E33" s="320"/>
      <c r="F33" s="320"/>
      <c r="G33" s="320"/>
      <c r="H33" s="480">
        <f t="shared" si="5"/>
        <v>0</v>
      </c>
      <c r="I33" s="277">
        <f t="shared" si="3"/>
        <v>0</v>
      </c>
      <c r="J33" s="323"/>
      <c r="K33" s="260">
        <f t="shared" si="0"/>
        <v>0</v>
      </c>
      <c r="L33" s="259">
        <f t="shared" si="1"/>
        <v>0</v>
      </c>
      <c r="M33" s="259">
        <f t="shared" si="11"/>
        <v>0</v>
      </c>
      <c r="N33" s="259">
        <f t="shared" si="12"/>
        <v>0</v>
      </c>
      <c r="O33" s="259">
        <f t="shared" si="13"/>
        <v>0</v>
      </c>
      <c r="P33" s="280">
        <f t="shared" si="14"/>
        <v>0</v>
      </c>
      <c r="Q33" s="283">
        <f t="shared" si="15"/>
        <v>0</v>
      </c>
      <c r="R33" s="280">
        <f t="shared" si="7"/>
        <v>0</v>
      </c>
      <c r="S33" s="259"/>
      <c r="T33" s="189" t="str">
        <f t="shared" si="8"/>
        <v/>
      </c>
      <c r="U33" s="285">
        <f t="shared" si="9"/>
        <v>0</v>
      </c>
    </row>
    <row r="34" spans="1:21">
      <c r="A34" s="242">
        <v>30</v>
      </c>
      <c r="B34" s="320"/>
      <c r="C34" s="222"/>
      <c r="D34" s="320"/>
      <c r="E34" s="320"/>
      <c r="F34" s="320"/>
      <c r="G34" s="320"/>
      <c r="H34" s="480">
        <f t="shared" si="5"/>
        <v>0</v>
      </c>
      <c r="I34" s="277">
        <f t="shared" si="3"/>
        <v>0</v>
      </c>
      <c r="J34" s="323"/>
      <c r="K34" s="260">
        <f t="shared" si="0"/>
        <v>0</v>
      </c>
      <c r="L34" s="259">
        <f t="shared" si="1"/>
        <v>0</v>
      </c>
      <c r="M34" s="259">
        <f t="shared" si="11"/>
        <v>0</v>
      </c>
      <c r="N34" s="259">
        <f t="shared" si="12"/>
        <v>0</v>
      </c>
      <c r="O34" s="259">
        <f t="shared" si="13"/>
        <v>0</v>
      </c>
      <c r="P34" s="280">
        <f t="shared" si="14"/>
        <v>0</v>
      </c>
      <c r="Q34" s="283">
        <f t="shared" si="15"/>
        <v>0</v>
      </c>
      <c r="R34" s="280">
        <f t="shared" si="7"/>
        <v>0</v>
      </c>
      <c r="S34" s="259"/>
      <c r="T34" s="189" t="str">
        <f t="shared" si="8"/>
        <v/>
      </c>
      <c r="U34" s="285">
        <f t="shared" si="9"/>
        <v>0</v>
      </c>
    </row>
    <row r="35" spans="1:21">
      <c r="A35" s="242">
        <v>31</v>
      </c>
      <c r="B35" s="320"/>
      <c r="C35" s="222"/>
      <c r="D35" s="320"/>
      <c r="E35" s="320"/>
      <c r="F35" s="320"/>
      <c r="G35" s="320"/>
      <c r="H35" s="480">
        <f t="shared" si="5"/>
        <v>0</v>
      </c>
      <c r="I35" s="277">
        <f t="shared" si="3"/>
        <v>0</v>
      </c>
      <c r="J35" s="323"/>
      <c r="K35" s="260">
        <f t="shared" si="0"/>
        <v>0</v>
      </c>
      <c r="L35" s="259">
        <f t="shared" si="1"/>
        <v>0</v>
      </c>
      <c r="M35" s="259">
        <f t="shared" si="11"/>
        <v>0</v>
      </c>
      <c r="N35" s="259">
        <f t="shared" si="12"/>
        <v>0</v>
      </c>
      <c r="O35" s="259">
        <f t="shared" si="13"/>
        <v>0</v>
      </c>
      <c r="P35" s="280">
        <f t="shared" si="14"/>
        <v>0</v>
      </c>
      <c r="Q35" s="283">
        <f t="shared" si="15"/>
        <v>0</v>
      </c>
      <c r="R35" s="280">
        <f t="shared" si="7"/>
        <v>0</v>
      </c>
      <c r="S35" s="259"/>
      <c r="T35" s="189" t="str">
        <f t="shared" si="8"/>
        <v/>
      </c>
      <c r="U35" s="285">
        <f t="shared" si="9"/>
        <v>0</v>
      </c>
    </row>
    <row r="36" spans="1:21">
      <c r="A36" s="242">
        <v>32</v>
      </c>
      <c r="B36" s="320"/>
      <c r="C36" s="222"/>
      <c r="D36" s="320"/>
      <c r="E36" s="320"/>
      <c r="F36" s="320"/>
      <c r="G36" s="320"/>
      <c r="H36" s="480">
        <f t="shared" si="5"/>
        <v>0</v>
      </c>
      <c r="I36" s="277">
        <f t="shared" si="3"/>
        <v>0</v>
      </c>
      <c r="J36" s="323"/>
      <c r="K36" s="260">
        <f t="shared" ref="K36:K67" si="16">B36</f>
        <v>0</v>
      </c>
      <c r="L36" s="259">
        <f t="shared" ref="L36:L67" si="17">C36</f>
        <v>0</v>
      </c>
      <c r="M36" s="259">
        <f t="shared" si="11"/>
        <v>0</v>
      </c>
      <c r="N36" s="259">
        <f t="shared" si="12"/>
        <v>0</v>
      </c>
      <c r="O36" s="259">
        <f t="shared" si="13"/>
        <v>0</v>
      </c>
      <c r="P36" s="280">
        <f t="shared" si="14"/>
        <v>0</v>
      </c>
      <c r="Q36" s="283">
        <f t="shared" si="15"/>
        <v>0</v>
      </c>
      <c r="R36" s="280">
        <f t="shared" si="7"/>
        <v>0</v>
      </c>
      <c r="S36" s="259"/>
      <c r="T36" s="189" t="str">
        <f t="shared" si="8"/>
        <v/>
      </c>
      <c r="U36" s="285">
        <f t="shared" si="9"/>
        <v>0</v>
      </c>
    </row>
    <row r="37" spans="1:21">
      <c r="A37" s="242">
        <v>33</v>
      </c>
      <c r="B37" s="320"/>
      <c r="C37" s="222"/>
      <c r="D37" s="320"/>
      <c r="E37" s="320"/>
      <c r="F37" s="320"/>
      <c r="G37" s="320"/>
      <c r="H37" s="480">
        <f t="shared" si="5"/>
        <v>0</v>
      </c>
      <c r="I37" s="277">
        <f t="shared" si="3"/>
        <v>0</v>
      </c>
      <c r="J37" s="323"/>
      <c r="K37" s="260">
        <f t="shared" si="16"/>
        <v>0</v>
      </c>
      <c r="L37" s="259">
        <f t="shared" si="17"/>
        <v>0</v>
      </c>
      <c r="M37" s="259">
        <f t="shared" si="11"/>
        <v>0</v>
      </c>
      <c r="N37" s="259">
        <f t="shared" si="12"/>
        <v>0</v>
      </c>
      <c r="O37" s="259">
        <f t="shared" si="13"/>
        <v>0</v>
      </c>
      <c r="P37" s="280">
        <f t="shared" si="14"/>
        <v>0</v>
      </c>
      <c r="Q37" s="283">
        <f t="shared" si="15"/>
        <v>0</v>
      </c>
      <c r="R37" s="280">
        <f t="shared" si="7"/>
        <v>0</v>
      </c>
      <c r="S37" s="259"/>
      <c r="T37" s="189" t="str">
        <f t="shared" si="8"/>
        <v/>
      </c>
      <c r="U37" s="285">
        <f t="shared" si="9"/>
        <v>0</v>
      </c>
    </row>
    <row r="38" spans="1:21">
      <c r="A38" s="242">
        <v>34</v>
      </c>
      <c r="B38" s="320"/>
      <c r="C38" s="222"/>
      <c r="D38" s="320"/>
      <c r="E38" s="320"/>
      <c r="F38" s="320"/>
      <c r="G38" s="320"/>
      <c r="H38" s="480">
        <f t="shared" si="5"/>
        <v>0</v>
      </c>
      <c r="I38" s="277">
        <f t="shared" si="3"/>
        <v>0</v>
      </c>
      <c r="J38" s="323"/>
      <c r="K38" s="260">
        <f t="shared" si="16"/>
        <v>0</v>
      </c>
      <c r="L38" s="259">
        <f t="shared" si="17"/>
        <v>0</v>
      </c>
      <c r="M38" s="259">
        <f t="shared" si="11"/>
        <v>0</v>
      </c>
      <c r="N38" s="259">
        <f t="shared" si="12"/>
        <v>0</v>
      </c>
      <c r="O38" s="259">
        <f t="shared" si="13"/>
        <v>0</v>
      </c>
      <c r="P38" s="280">
        <f t="shared" si="14"/>
        <v>0</v>
      </c>
      <c r="Q38" s="283">
        <f t="shared" si="15"/>
        <v>0</v>
      </c>
      <c r="R38" s="280">
        <f t="shared" si="7"/>
        <v>0</v>
      </c>
      <c r="S38" s="259"/>
      <c r="T38" s="189" t="str">
        <f t="shared" si="8"/>
        <v/>
      </c>
      <c r="U38" s="285">
        <f t="shared" si="9"/>
        <v>0</v>
      </c>
    </row>
    <row r="39" spans="1:21">
      <c r="A39" s="242">
        <v>35</v>
      </c>
      <c r="B39" s="320"/>
      <c r="C39" s="222"/>
      <c r="D39" s="320"/>
      <c r="E39" s="320"/>
      <c r="F39" s="320"/>
      <c r="G39" s="320"/>
      <c r="H39" s="480">
        <f t="shared" si="5"/>
        <v>0</v>
      </c>
      <c r="I39" s="277">
        <f t="shared" si="3"/>
        <v>0</v>
      </c>
      <c r="J39" s="323"/>
      <c r="K39" s="260">
        <f t="shared" si="16"/>
        <v>0</v>
      </c>
      <c r="L39" s="259">
        <f t="shared" si="17"/>
        <v>0</v>
      </c>
      <c r="M39" s="259">
        <f t="shared" si="11"/>
        <v>0</v>
      </c>
      <c r="N39" s="259">
        <f t="shared" si="12"/>
        <v>0</v>
      </c>
      <c r="O39" s="259">
        <f t="shared" si="13"/>
        <v>0</v>
      </c>
      <c r="P39" s="280">
        <f t="shared" si="14"/>
        <v>0</v>
      </c>
      <c r="Q39" s="283">
        <f t="shared" si="15"/>
        <v>0</v>
      </c>
      <c r="R39" s="280">
        <f t="shared" si="7"/>
        <v>0</v>
      </c>
      <c r="S39" s="259"/>
      <c r="T39" s="189" t="str">
        <f t="shared" si="8"/>
        <v/>
      </c>
      <c r="U39" s="285">
        <f t="shared" si="9"/>
        <v>0</v>
      </c>
    </row>
    <row r="40" spans="1:21">
      <c r="A40" s="242">
        <v>36</v>
      </c>
      <c r="B40" s="320"/>
      <c r="C40" s="222"/>
      <c r="D40" s="320"/>
      <c r="E40" s="320"/>
      <c r="F40" s="320"/>
      <c r="G40" s="320"/>
      <c r="H40" s="480">
        <f t="shared" si="5"/>
        <v>0</v>
      </c>
      <c r="I40" s="277">
        <f t="shared" si="3"/>
        <v>0</v>
      </c>
      <c r="J40" s="323"/>
      <c r="K40" s="260">
        <f t="shared" si="16"/>
        <v>0</v>
      </c>
      <c r="L40" s="259">
        <f t="shared" si="17"/>
        <v>0</v>
      </c>
      <c r="M40" s="259">
        <f t="shared" si="11"/>
        <v>0</v>
      </c>
      <c r="N40" s="259">
        <f t="shared" si="12"/>
        <v>0</v>
      </c>
      <c r="O40" s="259">
        <f t="shared" si="13"/>
        <v>0</v>
      </c>
      <c r="P40" s="280">
        <f t="shared" si="14"/>
        <v>0</v>
      </c>
      <c r="Q40" s="283">
        <f t="shared" si="15"/>
        <v>0</v>
      </c>
      <c r="R40" s="280">
        <f t="shared" si="7"/>
        <v>0</v>
      </c>
      <c r="S40" s="259"/>
      <c r="T40" s="189" t="str">
        <f t="shared" si="8"/>
        <v/>
      </c>
      <c r="U40" s="285">
        <f t="shared" si="9"/>
        <v>0</v>
      </c>
    </row>
    <row r="41" spans="1:21">
      <c r="A41" s="242">
        <v>37</v>
      </c>
      <c r="B41" s="320"/>
      <c r="C41" s="222"/>
      <c r="D41" s="320"/>
      <c r="E41" s="320"/>
      <c r="F41" s="320"/>
      <c r="G41" s="320"/>
      <c r="H41" s="480">
        <f t="shared" si="5"/>
        <v>0</v>
      </c>
      <c r="I41" s="277">
        <f t="shared" si="3"/>
        <v>0</v>
      </c>
      <c r="J41" s="323"/>
      <c r="K41" s="260">
        <f t="shared" si="16"/>
        <v>0</v>
      </c>
      <c r="L41" s="259">
        <f t="shared" si="17"/>
        <v>0</v>
      </c>
      <c r="M41" s="259">
        <f t="shared" si="11"/>
        <v>0</v>
      </c>
      <c r="N41" s="259">
        <f t="shared" si="12"/>
        <v>0</v>
      </c>
      <c r="O41" s="259">
        <f t="shared" si="13"/>
        <v>0</v>
      </c>
      <c r="P41" s="280">
        <f t="shared" si="14"/>
        <v>0</v>
      </c>
      <c r="Q41" s="283">
        <f t="shared" si="15"/>
        <v>0</v>
      </c>
      <c r="R41" s="280">
        <f t="shared" si="7"/>
        <v>0</v>
      </c>
      <c r="S41" s="259"/>
      <c r="T41" s="189" t="str">
        <f t="shared" si="8"/>
        <v/>
      </c>
      <c r="U41" s="285">
        <f t="shared" si="9"/>
        <v>0</v>
      </c>
    </row>
    <row r="42" spans="1:21">
      <c r="A42" s="242">
        <v>38</v>
      </c>
      <c r="B42" s="320"/>
      <c r="C42" s="222"/>
      <c r="D42" s="320"/>
      <c r="E42" s="320"/>
      <c r="F42" s="320"/>
      <c r="G42" s="320"/>
      <c r="H42" s="480">
        <f t="shared" si="5"/>
        <v>0</v>
      </c>
      <c r="I42" s="277">
        <f t="shared" si="3"/>
        <v>0</v>
      </c>
      <c r="J42" s="323"/>
      <c r="K42" s="260">
        <f t="shared" si="16"/>
        <v>0</v>
      </c>
      <c r="L42" s="259">
        <f t="shared" si="17"/>
        <v>0</v>
      </c>
      <c r="M42" s="259">
        <f t="shared" si="11"/>
        <v>0</v>
      </c>
      <c r="N42" s="259">
        <f t="shared" si="12"/>
        <v>0</v>
      </c>
      <c r="O42" s="259">
        <f t="shared" si="13"/>
        <v>0</v>
      </c>
      <c r="P42" s="280">
        <f t="shared" si="14"/>
        <v>0</v>
      </c>
      <c r="Q42" s="283">
        <f t="shared" si="15"/>
        <v>0</v>
      </c>
      <c r="R42" s="280">
        <f t="shared" si="7"/>
        <v>0</v>
      </c>
      <c r="S42" s="259"/>
      <c r="T42" s="189" t="str">
        <f t="shared" si="8"/>
        <v/>
      </c>
      <c r="U42" s="285">
        <f t="shared" si="9"/>
        <v>0</v>
      </c>
    </row>
    <row r="43" spans="1:21">
      <c r="A43" s="242">
        <v>39</v>
      </c>
      <c r="B43" s="320"/>
      <c r="C43" s="222"/>
      <c r="D43" s="320"/>
      <c r="E43" s="320"/>
      <c r="F43" s="320"/>
      <c r="G43" s="320"/>
      <c r="H43" s="480">
        <f t="shared" si="5"/>
        <v>0</v>
      </c>
      <c r="I43" s="277">
        <f t="shared" si="3"/>
        <v>0</v>
      </c>
      <c r="J43" s="323"/>
      <c r="K43" s="260">
        <f t="shared" si="16"/>
        <v>0</v>
      </c>
      <c r="L43" s="259">
        <f t="shared" si="17"/>
        <v>0</v>
      </c>
      <c r="M43" s="259">
        <f t="shared" si="11"/>
        <v>0</v>
      </c>
      <c r="N43" s="259">
        <f t="shared" si="12"/>
        <v>0</v>
      </c>
      <c r="O43" s="259">
        <f t="shared" si="13"/>
        <v>0</v>
      </c>
      <c r="P43" s="280">
        <f t="shared" si="14"/>
        <v>0</v>
      </c>
      <c r="Q43" s="283">
        <f t="shared" si="15"/>
        <v>0</v>
      </c>
      <c r="R43" s="280">
        <f t="shared" si="7"/>
        <v>0</v>
      </c>
      <c r="S43" s="259"/>
      <c r="T43" s="189" t="str">
        <f t="shared" si="8"/>
        <v/>
      </c>
      <c r="U43" s="285">
        <f t="shared" si="9"/>
        <v>0</v>
      </c>
    </row>
    <row r="44" spans="1:21">
      <c r="A44" s="242">
        <v>40</v>
      </c>
      <c r="B44" s="320"/>
      <c r="C44" s="222"/>
      <c r="D44" s="320"/>
      <c r="E44" s="320"/>
      <c r="F44" s="320"/>
      <c r="G44" s="320"/>
      <c r="H44" s="480">
        <f t="shared" si="5"/>
        <v>0</v>
      </c>
      <c r="I44" s="277">
        <f t="shared" si="3"/>
        <v>0</v>
      </c>
      <c r="J44" s="323"/>
      <c r="K44" s="260">
        <f t="shared" si="16"/>
        <v>0</v>
      </c>
      <c r="L44" s="259">
        <f t="shared" si="17"/>
        <v>0</v>
      </c>
      <c r="M44" s="259">
        <f t="shared" si="11"/>
        <v>0</v>
      </c>
      <c r="N44" s="259">
        <f t="shared" si="12"/>
        <v>0</v>
      </c>
      <c r="O44" s="259">
        <f t="shared" si="13"/>
        <v>0</v>
      </c>
      <c r="P44" s="280">
        <f t="shared" si="14"/>
        <v>0</v>
      </c>
      <c r="Q44" s="283">
        <f t="shared" si="15"/>
        <v>0</v>
      </c>
      <c r="R44" s="280">
        <f t="shared" si="7"/>
        <v>0</v>
      </c>
      <c r="S44" s="259"/>
      <c r="T44" s="189" t="str">
        <f t="shared" si="8"/>
        <v/>
      </c>
      <c r="U44" s="285">
        <f t="shared" si="9"/>
        <v>0</v>
      </c>
    </row>
    <row r="45" spans="1:21">
      <c r="A45" s="242">
        <v>41</v>
      </c>
      <c r="B45" s="320"/>
      <c r="C45" s="222"/>
      <c r="D45" s="320"/>
      <c r="E45" s="320"/>
      <c r="F45" s="320"/>
      <c r="G45" s="320"/>
      <c r="H45" s="480">
        <f t="shared" si="5"/>
        <v>0</v>
      </c>
      <c r="I45" s="277">
        <f t="shared" si="3"/>
        <v>0</v>
      </c>
      <c r="J45" s="323"/>
      <c r="K45" s="260">
        <f t="shared" si="16"/>
        <v>0</v>
      </c>
      <c r="L45" s="259">
        <f t="shared" si="17"/>
        <v>0</v>
      </c>
      <c r="M45" s="259">
        <f t="shared" si="11"/>
        <v>0</v>
      </c>
      <c r="N45" s="259">
        <f t="shared" si="12"/>
        <v>0</v>
      </c>
      <c r="O45" s="259">
        <f t="shared" si="13"/>
        <v>0</v>
      </c>
      <c r="P45" s="280">
        <f t="shared" si="14"/>
        <v>0</v>
      </c>
      <c r="Q45" s="283">
        <f t="shared" si="15"/>
        <v>0</v>
      </c>
      <c r="R45" s="280">
        <f t="shared" si="7"/>
        <v>0</v>
      </c>
      <c r="S45" s="259"/>
      <c r="T45" s="189" t="str">
        <f t="shared" si="8"/>
        <v/>
      </c>
      <c r="U45" s="285">
        <f t="shared" si="9"/>
        <v>0</v>
      </c>
    </row>
    <row r="46" spans="1:21">
      <c r="A46" s="242">
        <v>42</v>
      </c>
      <c r="B46" s="320"/>
      <c r="C46" s="222"/>
      <c r="D46" s="320"/>
      <c r="E46" s="320"/>
      <c r="F46" s="320"/>
      <c r="G46" s="320"/>
      <c r="H46" s="480">
        <f t="shared" si="5"/>
        <v>0</v>
      </c>
      <c r="I46" s="277">
        <f t="shared" si="3"/>
        <v>0</v>
      </c>
      <c r="J46" s="323"/>
      <c r="K46" s="260">
        <f t="shared" si="16"/>
        <v>0</v>
      </c>
      <c r="L46" s="259">
        <f t="shared" si="17"/>
        <v>0</v>
      </c>
      <c r="M46" s="259">
        <f t="shared" si="11"/>
        <v>0</v>
      </c>
      <c r="N46" s="259">
        <f t="shared" si="12"/>
        <v>0</v>
      </c>
      <c r="O46" s="259">
        <f t="shared" si="13"/>
        <v>0</v>
      </c>
      <c r="P46" s="280">
        <f t="shared" si="14"/>
        <v>0</v>
      </c>
      <c r="Q46" s="283">
        <f t="shared" si="15"/>
        <v>0</v>
      </c>
      <c r="R46" s="280">
        <f t="shared" si="7"/>
        <v>0</v>
      </c>
      <c r="S46" s="259"/>
      <c r="T46" s="189" t="str">
        <f t="shared" si="8"/>
        <v/>
      </c>
      <c r="U46" s="285">
        <f t="shared" si="9"/>
        <v>0</v>
      </c>
    </row>
    <row r="47" spans="1:21">
      <c r="A47" s="242">
        <v>43</v>
      </c>
      <c r="B47" s="320"/>
      <c r="C47" s="222"/>
      <c r="D47" s="320"/>
      <c r="E47" s="320"/>
      <c r="F47" s="320"/>
      <c r="G47" s="320"/>
      <c r="H47" s="480">
        <f t="shared" si="5"/>
        <v>0</v>
      </c>
      <c r="I47" s="277">
        <f t="shared" si="3"/>
        <v>0</v>
      </c>
      <c r="J47" s="323"/>
      <c r="K47" s="260">
        <f t="shared" si="16"/>
        <v>0</v>
      </c>
      <c r="L47" s="259">
        <f t="shared" si="17"/>
        <v>0</v>
      </c>
      <c r="M47" s="259">
        <f t="shared" si="11"/>
        <v>0</v>
      </c>
      <c r="N47" s="259">
        <f t="shared" si="12"/>
        <v>0</v>
      </c>
      <c r="O47" s="259">
        <f t="shared" si="13"/>
        <v>0</v>
      </c>
      <c r="P47" s="280">
        <f t="shared" si="14"/>
        <v>0</v>
      </c>
      <c r="Q47" s="283">
        <f t="shared" si="15"/>
        <v>0</v>
      </c>
      <c r="R47" s="280">
        <f t="shared" si="7"/>
        <v>0</v>
      </c>
      <c r="S47" s="259"/>
      <c r="T47" s="189" t="str">
        <f t="shared" si="8"/>
        <v/>
      </c>
      <c r="U47" s="285">
        <f t="shared" si="9"/>
        <v>0</v>
      </c>
    </row>
    <row r="48" spans="1:21">
      <c r="A48" s="242">
        <v>44</v>
      </c>
      <c r="B48" s="320"/>
      <c r="C48" s="222"/>
      <c r="D48" s="320"/>
      <c r="E48" s="320"/>
      <c r="F48" s="320"/>
      <c r="G48" s="320"/>
      <c r="H48" s="480">
        <f t="shared" si="5"/>
        <v>0</v>
      </c>
      <c r="I48" s="277">
        <f t="shared" si="3"/>
        <v>0</v>
      </c>
      <c r="J48" s="323"/>
      <c r="K48" s="260">
        <f t="shared" si="16"/>
        <v>0</v>
      </c>
      <c r="L48" s="259">
        <f t="shared" si="17"/>
        <v>0</v>
      </c>
      <c r="M48" s="259">
        <f t="shared" si="11"/>
        <v>0</v>
      </c>
      <c r="N48" s="259">
        <f t="shared" si="12"/>
        <v>0</v>
      </c>
      <c r="O48" s="259">
        <f t="shared" si="13"/>
        <v>0</v>
      </c>
      <c r="P48" s="280">
        <f t="shared" si="14"/>
        <v>0</v>
      </c>
      <c r="Q48" s="283">
        <f t="shared" si="15"/>
        <v>0</v>
      </c>
      <c r="R48" s="280">
        <f t="shared" si="7"/>
        <v>0</v>
      </c>
      <c r="S48" s="259"/>
      <c r="T48" s="189" t="str">
        <f t="shared" si="8"/>
        <v/>
      </c>
      <c r="U48" s="285">
        <f t="shared" si="9"/>
        <v>0</v>
      </c>
    </row>
    <row r="49" spans="1:21">
      <c r="A49" s="242">
        <v>45</v>
      </c>
      <c r="B49" s="320"/>
      <c r="C49" s="222"/>
      <c r="D49" s="320"/>
      <c r="E49" s="320"/>
      <c r="F49" s="320"/>
      <c r="G49" s="320"/>
      <c r="H49" s="480">
        <f t="shared" si="5"/>
        <v>0</v>
      </c>
      <c r="I49" s="277">
        <f t="shared" si="3"/>
        <v>0</v>
      </c>
      <c r="J49" s="323"/>
      <c r="K49" s="260">
        <f t="shared" si="16"/>
        <v>0</v>
      </c>
      <c r="L49" s="259">
        <f t="shared" si="17"/>
        <v>0</v>
      </c>
      <c r="M49" s="259">
        <f t="shared" si="11"/>
        <v>0</v>
      </c>
      <c r="N49" s="259">
        <f t="shared" si="12"/>
        <v>0</v>
      </c>
      <c r="O49" s="259">
        <f t="shared" si="13"/>
        <v>0</v>
      </c>
      <c r="P49" s="280">
        <f t="shared" si="14"/>
        <v>0</v>
      </c>
      <c r="Q49" s="283">
        <f t="shared" si="15"/>
        <v>0</v>
      </c>
      <c r="R49" s="280">
        <f t="shared" si="7"/>
        <v>0</v>
      </c>
      <c r="S49" s="259"/>
      <c r="T49" s="189" t="str">
        <f t="shared" si="8"/>
        <v/>
      </c>
      <c r="U49" s="285">
        <f t="shared" si="9"/>
        <v>0</v>
      </c>
    </row>
    <row r="50" spans="1:21">
      <c r="A50" s="242">
        <v>46</v>
      </c>
      <c r="B50" s="320"/>
      <c r="C50" s="222"/>
      <c r="D50" s="320"/>
      <c r="E50" s="320"/>
      <c r="F50" s="320"/>
      <c r="G50" s="320"/>
      <c r="H50" s="480">
        <f t="shared" si="5"/>
        <v>0</v>
      </c>
      <c r="I50" s="277">
        <f t="shared" si="3"/>
        <v>0</v>
      </c>
      <c r="J50" s="323"/>
      <c r="K50" s="260">
        <f t="shared" si="16"/>
        <v>0</v>
      </c>
      <c r="L50" s="259">
        <f t="shared" si="17"/>
        <v>0</v>
      </c>
      <c r="M50" s="259">
        <f t="shared" si="11"/>
        <v>0</v>
      </c>
      <c r="N50" s="259">
        <f t="shared" si="12"/>
        <v>0</v>
      </c>
      <c r="O50" s="259">
        <f t="shared" si="13"/>
        <v>0</v>
      </c>
      <c r="P50" s="280">
        <f t="shared" si="14"/>
        <v>0</v>
      </c>
      <c r="Q50" s="283">
        <f t="shared" si="15"/>
        <v>0</v>
      </c>
      <c r="R50" s="280">
        <f t="shared" si="7"/>
        <v>0</v>
      </c>
      <c r="S50" s="259"/>
      <c r="T50" s="189" t="str">
        <f t="shared" si="8"/>
        <v/>
      </c>
      <c r="U50" s="285">
        <f t="shared" si="9"/>
        <v>0</v>
      </c>
    </row>
    <row r="51" spans="1:21">
      <c r="A51" s="242">
        <v>47</v>
      </c>
      <c r="B51" s="320"/>
      <c r="C51" s="222"/>
      <c r="D51" s="320"/>
      <c r="E51" s="320"/>
      <c r="F51" s="320"/>
      <c r="G51" s="320"/>
      <c r="H51" s="480">
        <f t="shared" si="5"/>
        <v>0</v>
      </c>
      <c r="I51" s="277">
        <f t="shared" si="3"/>
        <v>0</v>
      </c>
      <c r="J51" s="323"/>
      <c r="K51" s="260">
        <f t="shared" si="16"/>
        <v>0</v>
      </c>
      <c r="L51" s="259">
        <f t="shared" si="17"/>
        <v>0</v>
      </c>
      <c r="M51" s="259">
        <f t="shared" si="11"/>
        <v>0</v>
      </c>
      <c r="N51" s="259">
        <f t="shared" si="12"/>
        <v>0</v>
      </c>
      <c r="O51" s="259">
        <f t="shared" si="13"/>
        <v>0</v>
      </c>
      <c r="P51" s="280">
        <f t="shared" si="14"/>
        <v>0</v>
      </c>
      <c r="Q51" s="283">
        <f t="shared" si="15"/>
        <v>0</v>
      </c>
      <c r="R51" s="280">
        <f t="shared" si="7"/>
        <v>0</v>
      </c>
      <c r="S51" s="259"/>
      <c r="T51" s="189" t="str">
        <f t="shared" si="8"/>
        <v/>
      </c>
      <c r="U51" s="285">
        <f t="shared" si="9"/>
        <v>0</v>
      </c>
    </row>
    <row r="52" spans="1:21">
      <c r="A52" s="242">
        <v>48</v>
      </c>
      <c r="B52" s="320"/>
      <c r="C52" s="222"/>
      <c r="D52" s="320"/>
      <c r="E52" s="320"/>
      <c r="F52" s="320"/>
      <c r="G52" s="320"/>
      <c r="H52" s="480">
        <f t="shared" si="5"/>
        <v>0</v>
      </c>
      <c r="I52" s="277">
        <f t="shared" si="3"/>
        <v>0</v>
      </c>
      <c r="J52" s="323"/>
      <c r="K52" s="260">
        <f t="shared" si="16"/>
        <v>0</v>
      </c>
      <c r="L52" s="259">
        <f t="shared" si="17"/>
        <v>0</v>
      </c>
      <c r="M52" s="259">
        <f t="shared" si="11"/>
        <v>0</v>
      </c>
      <c r="N52" s="259">
        <f t="shared" si="12"/>
        <v>0</v>
      </c>
      <c r="O52" s="259">
        <f t="shared" si="13"/>
        <v>0</v>
      </c>
      <c r="P52" s="280">
        <f t="shared" si="14"/>
        <v>0</v>
      </c>
      <c r="Q52" s="283">
        <f t="shared" si="15"/>
        <v>0</v>
      </c>
      <c r="R52" s="280">
        <f t="shared" si="7"/>
        <v>0</v>
      </c>
      <c r="S52" s="259"/>
      <c r="T52" s="189" t="str">
        <f t="shared" si="8"/>
        <v/>
      </c>
      <c r="U52" s="285">
        <f t="shared" si="9"/>
        <v>0</v>
      </c>
    </row>
    <row r="53" spans="1:21">
      <c r="A53" s="242">
        <v>49</v>
      </c>
      <c r="B53" s="320"/>
      <c r="C53" s="222"/>
      <c r="D53" s="320"/>
      <c r="E53" s="320"/>
      <c r="F53" s="320"/>
      <c r="G53" s="320"/>
      <c r="H53" s="480">
        <f t="shared" si="5"/>
        <v>0</v>
      </c>
      <c r="I53" s="277">
        <f t="shared" si="3"/>
        <v>0</v>
      </c>
      <c r="J53" s="323"/>
      <c r="K53" s="260">
        <f t="shared" si="16"/>
        <v>0</v>
      </c>
      <c r="L53" s="259">
        <f t="shared" si="17"/>
        <v>0</v>
      </c>
      <c r="M53" s="259">
        <f t="shared" ref="M53:M84" si="18">D53</f>
        <v>0</v>
      </c>
      <c r="N53" s="259">
        <f t="shared" ref="N53:N84" si="19">F53</f>
        <v>0</v>
      </c>
      <c r="O53" s="259">
        <f t="shared" ref="O53:O84" si="20">G53</f>
        <v>0</v>
      </c>
      <c r="P53" s="280">
        <f t="shared" ref="P53:P84" si="21">H53</f>
        <v>0</v>
      </c>
      <c r="Q53" s="283">
        <f t="shared" si="15"/>
        <v>0</v>
      </c>
      <c r="R53" s="280">
        <f t="shared" si="7"/>
        <v>0</v>
      </c>
      <c r="S53" s="259"/>
      <c r="T53" s="189" t="str">
        <f t="shared" si="8"/>
        <v/>
      </c>
      <c r="U53" s="285">
        <f t="shared" si="9"/>
        <v>0</v>
      </c>
    </row>
    <row r="54" spans="1:21">
      <c r="A54" s="242">
        <v>50</v>
      </c>
      <c r="B54" s="320"/>
      <c r="C54" s="222"/>
      <c r="D54" s="320"/>
      <c r="E54" s="320"/>
      <c r="F54" s="320"/>
      <c r="G54" s="320"/>
      <c r="H54" s="480">
        <f t="shared" si="5"/>
        <v>0</v>
      </c>
      <c r="I54" s="277">
        <f t="shared" si="3"/>
        <v>0</v>
      </c>
      <c r="J54" s="323"/>
      <c r="K54" s="260">
        <f t="shared" si="16"/>
        <v>0</v>
      </c>
      <c r="L54" s="259">
        <f t="shared" si="17"/>
        <v>0</v>
      </c>
      <c r="M54" s="259">
        <f t="shared" si="18"/>
        <v>0</v>
      </c>
      <c r="N54" s="259">
        <f t="shared" si="19"/>
        <v>0</v>
      </c>
      <c r="O54" s="259">
        <f t="shared" si="20"/>
        <v>0</v>
      </c>
      <c r="P54" s="280">
        <f t="shared" si="21"/>
        <v>0</v>
      </c>
      <c r="Q54" s="283">
        <f t="shared" si="15"/>
        <v>0</v>
      </c>
      <c r="R54" s="280">
        <f t="shared" si="7"/>
        <v>0</v>
      </c>
      <c r="S54" s="259"/>
      <c r="T54" s="189" t="str">
        <f t="shared" si="8"/>
        <v/>
      </c>
      <c r="U54" s="285">
        <f t="shared" si="9"/>
        <v>0</v>
      </c>
    </row>
    <row r="55" spans="1:21">
      <c r="A55" s="242">
        <v>51</v>
      </c>
      <c r="B55" s="320"/>
      <c r="C55" s="222"/>
      <c r="D55" s="320"/>
      <c r="E55" s="320"/>
      <c r="F55" s="320"/>
      <c r="G55" s="320"/>
      <c r="H55" s="480">
        <f t="shared" si="5"/>
        <v>0</v>
      </c>
      <c r="I55" s="277">
        <f t="shared" si="3"/>
        <v>0</v>
      </c>
      <c r="J55" s="323"/>
      <c r="K55" s="260">
        <f t="shared" si="16"/>
        <v>0</v>
      </c>
      <c r="L55" s="259">
        <f t="shared" si="17"/>
        <v>0</v>
      </c>
      <c r="M55" s="259">
        <f t="shared" si="18"/>
        <v>0</v>
      </c>
      <c r="N55" s="259">
        <f t="shared" si="19"/>
        <v>0</v>
      </c>
      <c r="O55" s="259">
        <f t="shared" si="20"/>
        <v>0</v>
      </c>
      <c r="P55" s="280">
        <f t="shared" si="21"/>
        <v>0</v>
      </c>
      <c r="Q55" s="283">
        <f t="shared" si="15"/>
        <v>0</v>
      </c>
      <c r="R55" s="280">
        <f t="shared" si="7"/>
        <v>0</v>
      </c>
      <c r="S55" s="259"/>
      <c r="T55" s="189" t="str">
        <f t="shared" si="8"/>
        <v/>
      </c>
      <c r="U55" s="285">
        <f t="shared" si="9"/>
        <v>0</v>
      </c>
    </row>
    <row r="56" spans="1:21">
      <c r="A56" s="242">
        <v>52</v>
      </c>
      <c r="B56" s="320"/>
      <c r="C56" s="222"/>
      <c r="D56" s="320"/>
      <c r="E56" s="320"/>
      <c r="F56" s="320"/>
      <c r="G56" s="320"/>
      <c r="H56" s="480">
        <f t="shared" si="5"/>
        <v>0</v>
      </c>
      <c r="I56" s="277">
        <f t="shared" si="3"/>
        <v>0</v>
      </c>
      <c r="J56" s="323"/>
      <c r="K56" s="260">
        <f t="shared" si="16"/>
        <v>0</v>
      </c>
      <c r="L56" s="259">
        <f t="shared" si="17"/>
        <v>0</v>
      </c>
      <c r="M56" s="259">
        <f t="shared" si="18"/>
        <v>0</v>
      </c>
      <c r="N56" s="259">
        <f t="shared" si="19"/>
        <v>0</v>
      </c>
      <c r="O56" s="259">
        <f t="shared" si="20"/>
        <v>0</v>
      </c>
      <c r="P56" s="280">
        <f t="shared" si="21"/>
        <v>0</v>
      </c>
      <c r="Q56" s="283">
        <f t="shared" si="15"/>
        <v>0</v>
      </c>
      <c r="R56" s="280">
        <f t="shared" si="7"/>
        <v>0</v>
      </c>
      <c r="S56" s="259"/>
      <c r="T56" s="189" t="str">
        <f t="shared" si="8"/>
        <v/>
      </c>
      <c r="U56" s="285">
        <f t="shared" si="9"/>
        <v>0</v>
      </c>
    </row>
    <row r="57" spans="1:21">
      <c r="A57" s="242">
        <v>53</v>
      </c>
      <c r="B57" s="320"/>
      <c r="C57" s="222"/>
      <c r="D57" s="320"/>
      <c r="E57" s="320"/>
      <c r="F57" s="320"/>
      <c r="G57" s="320"/>
      <c r="H57" s="480">
        <f t="shared" si="5"/>
        <v>0</v>
      </c>
      <c r="I57" s="277">
        <f t="shared" si="3"/>
        <v>0</v>
      </c>
      <c r="J57" s="323"/>
      <c r="K57" s="260">
        <f t="shared" si="16"/>
        <v>0</v>
      </c>
      <c r="L57" s="259">
        <f t="shared" si="17"/>
        <v>0</v>
      </c>
      <c r="M57" s="259">
        <f t="shared" si="18"/>
        <v>0</v>
      </c>
      <c r="N57" s="259">
        <f t="shared" si="19"/>
        <v>0</v>
      </c>
      <c r="O57" s="259">
        <f t="shared" si="20"/>
        <v>0</v>
      </c>
      <c r="P57" s="280">
        <f t="shared" si="21"/>
        <v>0</v>
      </c>
      <c r="Q57" s="283">
        <f t="shared" si="15"/>
        <v>0</v>
      </c>
      <c r="R57" s="280">
        <f t="shared" si="7"/>
        <v>0</v>
      </c>
      <c r="S57" s="259"/>
      <c r="T57" s="189" t="str">
        <f t="shared" si="8"/>
        <v/>
      </c>
      <c r="U57" s="285">
        <f t="shared" si="9"/>
        <v>0</v>
      </c>
    </row>
    <row r="58" spans="1:21">
      <c r="A58" s="242">
        <v>54</v>
      </c>
      <c r="B58" s="320"/>
      <c r="C58" s="222"/>
      <c r="D58" s="320"/>
      <c r="E58" s="320"/>
      <c r="F58" s="320"/>
      <c r="G58" s="320"/>
      <c r="H58" s="480">
        <f t="shared" si="5"/>
        <v>0</v>
      </c>
      <c r="I58" s="277">
        <f t="shared" si="3"/>
        <v>0</v>
      </c>
      <c r="J58" s="323"/>
      <c r="K58" s="260">
        <f t="shared" si="16"/>
        <v>0</v>
      </c>
      <c r="L58" s="259">
        <f t="shared" si="17"/>
        <v>0</v>
      </c>
      <c r="M58" s="259">
        <f t="shared" si="18"/>
        <v>0</v>
      </c>
      <c r="N58" s="259">
        <f t="shared" si="19"/>
        <v>0</v>
      </c>
      <c r="O58" s="259">
        <f t="shared" si="20"/>
        <v>0</v>
      </c>
      <c r="P58" s="280">
        <f t="shared" si="21"/>
        <v>0</v>
      </c>
      <c r="Q58" s="283">
        <f t="shared" si="15"/>
        <v>0</v>
      </c>
      <c r="R58" s="280">
        <f t="shared" si="7"/>
        <v>0</v>
      </c>
      <c r="S58" s="259"/>
      <c r="T58" s="189" t="str">
        <f t="shared" si="8"/>
        <v/>
      </c>
      <c r="U58" s="285">
        <f t="shared" si="9"/>
        <v>0</v>
      </c>
    </row>
    <row r="59" spans="1:21">
      <c r="A59" s="242">
        <v>55</v>
      </c>
      <c r="B59" s="320"/>
      <c r="C59" s="222"/>
      <c r="D59" s="320"/>
      <c r="E59" s="320"/>
      <c r="F59" s="320"/>
      <c r="G59" s="320"/>
      <c r="H59" s="480">
        <f t="shared" si="5"/>
        <v>0</v>
      </c>
      <c r="I59" s="277">
        <f t="shared" si="3"/>
        <v>0</v>
      </c>
      <c r="J59" s="323"/>
      <c r="K59" s="260">
        <f t="shared" si="16"/>
        <v>0</v>
      </c>
      <c r="L59" s="259">
        <f t="shared" si="17"/>
        <v>0</v>
      </c>
      <c r="M59" s="259">
        <f t="shared" si="18"/>
        <v>0</v>
      </c>
      <c r="N59" s="259">
        <f t="shared" si="19"/>
        <v>0</v>
      </c>
      <c r="O59" s="259">
        <f t="shared" si="20"/>
        <v>0</v>
      </c>
      <c r="P59" s="280">
        <f t="shared" si="21"/>
        <v>0</v>
      </c>
      <c r="Q59" s="283">
        <f t="shared" si="15"/>
        <v>0</v>
      </c>
      <c r="R59" s="280">
        <f t="shared" si="7"/>
        <v>0</v>
      </c>
      <c r="S59" s="259"/>
      <c r="T59" s="189" t="str">
        <f t="shared" si="8"/>
        <v/>
      </c>
      <c r="U59" s="285">
        <f t="shared" si="9"/>
        <v>0</v>
      </c>
    </row>
    <row r="60" spans="1:21">
      <c r="A60" s="242">
        <v>56</v>
      </c>
      <c r="B60" s="320"/>
      <c r="C60" s="222"/>
      <c r="D60" s="320"/>
      <c r="E60" s="320"/>
      <c r="F60" s="320"/>
      <c r="G60" s="320"/>
      <c r="H60" s="480">
        <f t="shared" si="5"/>
        <v>0</v>
      </c>
      <c r="I60" s="277">
        <f t="shared" si="3"/>
        <v>0</v>
      </c>
      <c r="J60" s="323"/>
      <c r="K60" s="260">
        <f t="shared" si="16"/>
        <v>0</v>
      </c>
      <c r="L60" s="259">
        <f t="shared" si="17"/>
        <v>0</v>
      </c>
      <c r="M60" s="259">
        <f t="shared" si="18"/>
        <v>0</v>
      </c>
      <c r="N60" s="259">
        <f t="shared" si="19"/>
        <v>0</v>
      </c>
      <c r="O60" s="259">
        <f t="shared" si="20"/>
        <v>0</v>
      </c>
      <c r="P60" s="280">
        <f t="shared" si="21"/>
        <v>0</v>
      </c>
      <c r="Q60" s="283">
        <f t="shared" si="15"/>
        <v>0</v>
      </c>
      <c r="R60" s="280">
        <f t="shared" si="7"/>
        <v>0</v>
      </c>
      <c r="S60" s="259"/>
      <c r="T60" s="189" t="str">
        <f t="shared" si="8"/>
        <v/>
      </c>
      <c r="U60" s="285">
        <f t="shared" si="9"/>
        <v>0</v>
      </c>
    </row>
    <row r="61" spans="1:21">
      <c r="A61" s="242">
        <v>57</v>
      </c>
      <c r="B61" s="320"/>
      <c r="C61" s="222"/>
      <c r="D61" s="320"/>
      <c r="E61" s="320"/>
      <c r="F61" s="320"/>
      <c r="G61" s="320"/>
      <c r="H61" s="480">
        <f t="shared" si="5"/>
        <v>0</v>
      </c>
      <c r="I61" s="277">
        <f t="shared" si="3"/>
        <v>0</v>
      </c>
      <c r="J61" s="323"/>
      <c r="K61" s="260">
        <f t="shared" si="16"/>
        <v>0</v>
      </c>
      <c r="L61" s="259">
        <f t="shared" si="17"/>
        <v>0</v>
      </c>
      <c r="M61" s="259">
        <f t="shared" si="18"/>
        <v>0</v>
      </c>
      <c r="N61" s="259">
        <f t="shared" si="19"/>
        <v>0</v>
      </c>
      <c r="O61" s="259">
        <f t="shared" si="20"/>
        <v>0</v>
      </c>
      <c r="P61" s="280">
        <f t="shared" si="21"/>
        <v>0</v>
      </c>
      <c r="Q61" s="283">
        <f t="shared" si="15"/>
        <v>0</v>
      </c>
      <c r="R61" s="280">
        <f t="shared" si="7"/>
        <v>0</v>
      </c>
      <c r="S61" s="259"/>
      <c r="T61" s="189" t="str">
        <f t="shared" si="8"/>
        <v/>
      </c>
      <c r="U61" s="285">
        <f t="shared" si="9"/>
        <v>0</v>
      </c>
    </row>
    <row r="62" spans="1:21">
      <c r="A62" s="242">
        <v>58</v>
      </c>
      <c r="B62" s="320"/>
      <c r="C62" s="222"/>
      <c r="D62" s="320"/>
      <c r="E62" s="320"/>
      <c r="F62" s="320"/>
      <c r="G62" s="320"/>
      <c r="H62" s="480">
        <f t="shared" si="5"/>
        <v>0</v>
      </c>
      <c r="I62" s="277">
        <f t="shared" si="3"/>
        <v>0</v>
      </c>
      <c r="J62" s="323"/>
      <c r="K62" s="260">
        <f t="shared" si="16"/>
        <v>0</v>
      </c>
      <c r="L62" s="259">
        <f t="shared" si="17"/>
        <v>0</v>
      </c>
      <c r="M62" s="259">
        <f t="shared" si="18"/>
        <v>0</v>
      </c>
      <c r="N62" s="259">
        <f t="shared" si="19"/>
        <v>0</v>
      </c>
      <c r="O62" s="259">
        <f t="shared" si="20"/>
        <v>0</v>
      </c>
      <c r="P62" s="280">
        <f t="shared" si="21"/>
        <v>0</v>
      </c>
      <c r="Q62" s="283">
        <f t="shared" si="15"/>
        <v>0</v>
      </c>
      <c r="R62" s="280">
        <f t="shared" si="7"/>
        <v>0</v>
      </c>
      <c r="S62" s="259"/>
      <c r="T62" s="189" t="str">
        <f t="shared" si="8"/>
        <v/>
      </c>
      <c r="U62" s="285">
        <f t="shared" si="9"/>
        <v>0</v>
      </c>
    </row>
    <row r="63" spans="1:21">
      <c r="A63" s="242">
        <v>59</v>
      </c>
      <c r="B63" s="320"/>
      <c r="C63" s="222"/>
      <c r="D63" s="320"/>
      <c r="E63" s="320"/>
      <c r="F63" s="320"/>
      <c r="G63" s="320"/>
      <c r="H63" s="480">
        <f t="shared" si="5"/>
        <v>0</v>
      </c>
      <c r="I63" s="277">
        <f t="shared" si="3"/>
        <v>0</v>
      </c>
      <c r="J63" s="323"/>
      <c r="K63" s="260">
        <f t="shared" si="16"/>
        <v>0</v>
      </c>
      <c r="L63" s="259">
        <f t="shared" si="17"/>
        <v>0</v>
      </c>
      <c r="M63" s="259">
        <f t="shared" si="18"/>
        <v>0</v>
      </c>
      <c r="N63" s="259">
        <f t="shared" si="19"/>
        <v>0</v>
      </c>
      <c r="O63" s="259">
        <f t="shared" si="20"/>
        <v>0</v>
      </c>
      <c r="P63" s="280">
        <f t="shared" si="21"/>
        <v>0</v>
      </c>
      <c r="Q63" s="283">
        <f t="shared" si="15"/>
        <v>0</v>
      </c>
      <c r="R63" s="280">
        <f t="shared" si="7"/>
        <v>0</v>
      </c>
      <c r="S63" s="259"/>
      <c r="T63" s="189" t="str">
        <f t="shared" si="8"/>
        <v/>
      </c>
      <c r="U63" s="285">
        <f t="shared" si="9"/>
        <v>0</v>
      </c>
    </row>
    <row r="64" spans="1:21">
      <c r="A64" s="242">
        <v>60</v>
      </c>
      <c r="B64" s="320"/>
      <c r="C64" s="222"/>
      <c r="D64" s="320"/>
      <c r="E64" s="320"/>
      <c r="F64" s="320"/>
      <c r="G64" s="320"/>
      <c r="H64" s="480">
        <f t="shared" si="5"/>
        <v>0</v>
      </c>
      <c r="I64" s="277">
        <f t="shared" si="3"/>
        <v>0</v>
      </c>
      <c r="J64" s="323"/>
      <c r="K64" s="260">
        <f t="shared" si="16"/>
        <v>0</v>
      </c>
      <c r="L64" s="259">
        <f t="shared" si="17"/>
        <v>0</v>
      </c>
      <c r="M64" s="259">
        <f t="shared" si="18"/>
        <v>0</v>
      </c>
      <c r="N64" s="259">
        <f t="shared" si="19"/>
        <v>0</v>
      </c>
      <c r="O64" s="259">
        <f t="shared" si="20"/>
        <v>0</v>
      </c>
      <c r="P64" s="280">
        <f t="shared" si="21"/>
        <v>0</v>
      </c>
      <c r="Q64" s="283">
        <f t="shared" si="15"/>
        <v>0</v>
      </c>
      <c r="R64" s="280">
        <f t="shared" si="7"/>
        <v>0</v>
      </c>
      <c r="S64" s="259"/>
      <c r="T64" s="189" t="str">
        <f t="shared" si="8"/>
        <v/>
      </c>
      <c r="U64" s="285">
        <f t="shared" si="9"/>
        <v>0</v>
      </c>
    </row>
    <row r="65" spans="1:21">
      <c r="A65" s="242">
        <v>61</v>
      </c>
      <c r="B65" s="320"/>
      <c r="C65" s="222"/>
      <c r="D65" s="320"/>
      <c r="E65" s="320"/>
      <c r="F65" s="320"/>
      <c r="G65" s="320"/>
      <c r="H65" s="480">
        <f t="shared" si="5"/>
        <v>0</v>
      </c>
      <c r="I65" s="277">
        <f t="shared" si="3"/>
        <v>0</v>
      </c>
      <c r="J65" s="323"/>
      <c r="K65" s="260">
        <f t="shared" si="16"/>
        <v>0</v>
      </c>
      <c r="L65" s="259">
        <f t="shared" si="17"/>
        <v>0</v>
      </c>
      <c r="M65" s="259">
        <f t="shared" si="18"/>
        <v>0</v>
      </c>
      <c r="N65" s="259">
        <f t="shared" si="19"/>
        <v>0</v>
      </c>
      <c r="O65" s="259">
        <f t="shared" si="20"/>
        <v>0</v>
      </c>
      <c r="P65" s="280">
        <f t="shared" si="21"/>
        <v>0</v>
      </c>
      <c r="Q65" s="283">
        <f t="shared" si="15"/>
        <v>0</v>
      </c>
      <c r="R65" s="280">
        <f t="shared" si="7"/>
        <v>0</v>
      </c>
      <c r="S65" s="259"/>
      <c r="T65" s="189" t="str">
        <f t="shared" si="8"/>
        <v/>
      </c>
      <c r="U65" s="285">
        <f t="shared" si="9"/>
        <v>0</v>
      </c>
    </row>
    <row r="66" spans="1:21">
      <c r="A66" s="242">
        <v>62</v>
      </c>
      <c r="B66" s="320"/>
      <c r="C66" s="222"/>
      <c r="D66" s="320"/>
      <c r="E66" s="320"/>
      <c r="F66" s="320"/>
      <c r="G66" s="320"/>
      <c r="H66" s="480">
        <f t="shared" si="5"/>
        <v>0</v>
      </c>
      <c r="I66" s="277">
        <f t="shared" si="3"/>
        <v>0</v>
      </c>
      <c r="J66" s="323"/>
      <c r="K66" s="260">
        <f t="shared" si="16"/>
        <v>0</v>
      </c>
      <c r="L66" s="259">
        <f t="shared" si="17"/>
        <v>0</v>
      </c>
      <c r="M66" s="259">
        <f t="shared" si="18"/>
        <v>0</v>
      </c>
      <c r="N66" s="259">
        <f t="shared" si="19"/>
        <v>0</v>
      </c>
      <c r="O66" s="259">
        <f t="shared" si="20"/>
        <v>0</v>
      </c>
      <c r="P66" s="280">
        <f t="shared" si="21"/>
        <v>0</v>
      </c>
      <c r="Q66" s="283">
        <f t="shared" si="15"/>
        <v>0</v>
      </c>
      <c r="R66" s="280">
        <f t="shared" si="7"/>
        <v>0</v>
      </c>
      <c r="S66" s="259"/>
      <c r="T66" s="189" t="str">
        <f t="shared" si="8"/>
        <v/>
      </c>
      <c r="U66" s="285">
        <f t="shared" si="9"/>
        <v>0</v>
      </c>
    </row>
    <row r="67" spans="1:21">
      <c r="A67" s="242">
        <v>63</v>
      </c>
      <c r="B67" s="320"/>
      <c r="C67" s="222"/>
      <c r="D67" s="320"/>
      <c r="E67" s="320"/>
      <c r="F67" s="320"/>
      <c r="G67" s="320"/>
      <c r="H67" s="480">
        <f t="shared" si="5"/>
        <v>0</v>
      </c>
      <c r="I67" s="277">
        <f t="shared" si="3"/>
        <v>0</v>
      </c>
      <c r="J67" s="323"/>
      <c r="K67" s="260">
        <f t="shared" si="16"/>
        <v>0</v>
      </c>
      <c r="L67" s="259">
        <f t="shared" si="17"/>
        <v>0</v>
      </c>
      <c r="M67" s="259">
        <f t="shared" si="18"/>
        <v>0</v>
      </c>
      <c r="N67" s="259">
        <f t="shared" si="19"/>
        <v>0</v>
      </c>
      <c r="O67" s="259">
        <f t="shared" si="20"/>
        <v>0</v>
      </c>
      <c r="P67" s="280">
        <f t="shared" si="21"/>
        <v>0</v>
      </c>
      <c r="Q67" s="283">
        <f t="shared" si="15"/>
        <v>0</v>
      </c>
      <c r="R67" s="280">
        <f t="shared" si="7"/>
        <v>0</v>
      </c>
      <c r="S67" s="259"/>
      <c r="T67" s="189" t="str">
        <f t="shared" si="8"/>
        <v/>
      </c>
      <c r="U67" s="285">
        <f t="shared" si="9"/>
        <v>0</v>
      </c>
    </row>
    <row r="68" spans="1:21">
      <c r="A68" s="242">
        <v>64</v>
      </c>
      <c r="B68" s="320"/>
      <c r="C68" s="222"/>
      <c r="D68" s="320"/>
      <c r="E68" s="320"/>
      <c r="F68" s="320"/>
      <c r="G68" s="320"/>
      <c r="H68" s="480">
        <f t="shared" si="5"/>
        <v>0</v>
      </c>
      <c r="I68" s="277">
        <f t="shared" si="3"/>
        <v>0</v>
      </c>
      <c r="J68" s="323"/>
      <c r="K68" s="260">
        <f t="shared" ref="K68:K104" si="22">B68</f>
        <v>0</v>
      </c>
      <c r="L68" s="259">
        <f t="shared" ref="L68:L104" si="23">C68</f>
        <v>0</v>
      </c>
      <c r="M68" s="259">
        <f t="shared" si="18"/>
        <v>0</v>
      </c>
      <c r="N68" s="259">
        <f t="shared" si="19"/>
        <v>0</v>
      </c>
      <c r="O68" s="259">
        <f t="shared" si="20"/>
        <v>0</v>
      </c>
      <c r="P68" s="280">
        <f t="shared" si="21"/>
        <v>0</v>
      </c>
      <c r="Q68" s="283">
        <f t="shared" si="15"/>
        <v>0</v>
      </c>
      <c r="R68" s="280">
        <f t="shared" si="7"/>
        <v>0</v>
      </c>
      <c r="S68" s="259"/>
      <c r="T68" s="189" t="str">
        <f t="shared" si="8"/>
        <v/>
      </c>
      <c r="U68" s="285">
        <f t="shared" si="9"/>
        <v>0</v>
      </c>
    </row>
    <row r="69" spans="1:21">
      <c r="A69" s="242">
        <v>65</v>
      </c>
      <c r="B69" s="320"/>
      <c r="C69" s="222"/>
      <c r="D69" s="320"/>
      <c r="E69" s="320"/>
      <c r="F69" s="320"/>
      <c r="G69" s="320"/>
      <c r="H69" s="480">
        <f t="shared" si="5"/>
        <v>0</v>
      </c>
      <c r="I69" s="277">
        <f t="shared" ref="I69:I104" si="24">F69*H69</f>
        <v>0</v>
      </c>
      <c r="J69" s="323"/>
      <c r="K69" s="260">
        <f t="shared" si="22"/>
        <v>0</v>
      </c>
      <c r="L69" s="259">
        <f t="shared" si="23"/>
        <v>0</v>
      </c>
      <c r="M69" s="259">
        <f t="shared" si="18"/>
        <v>0</v>
      </c>
      <c r="N69" s="259">
        <f t="shared" si="19"/>
        <v>0</v>
      </c>
      <c r="O69" s="259">
        <f t="shared" si="20"/>
        <v>0</v>
      </c>
      <c r="P69" s="280">
        <f t="shared" si="21"/>
        <v>0</v>
      </c>
      <c r="Q69" s="283">
        <f t="shared" si="15"/>
        <v>0</v>
      </c>
      <c r="R69" s="280">
        <f t="shared" si="7"/>
        <v>0</v>
      </c>
      <c r="S69" s="259"/>
      <c r="T69" s="189" t="str">
        <f t="shared" si="8"/>
        <v/>
      </c>
      <c r="U69" s="285">
        <f t="shared" si="9"/>
        <v>0</v>
      </c>
    </row>
    <row r="70" spans="1:21">
      <c r="A70" s="242">
        <v>66</v>
      </c>
      <c r="B70" s="320"/>
      <c r="C70" s="222"/>
      <c r="D70" s="320"/>
      <c r="E70" s="320"/>
      <c r="F70" s="320"/>
      <c r="G70" s="320"/>
      <c r="H70" s="480">
        <f t="shared" ref="H70:H104" si="25">D70*E70</f>
        <v>0</v>
      </c>
      <c r="I70" s="277">
        <f t="shared" si="24"/>
        <v>0</v>
      </c>
      <c r="J70" s="323"/>
      <c r="K70" s="260">
        <f t="shared" si="22"/>
        <v>0</v>
      </c>
      <c r="L70" s="259">
        <f t="shared" si="23"/>
        <v>0</v>
      </c>
      <c r="M70" s="259">
        <f t="shared" si="18"/>
        <v>0</v>
      </c>
      <c r="N70" s="259">
        <f t="shared" si="19"/>
        <v>0</v>
      </c>
      <c r="O70" s="259">
        <f t="shared" si="20"/>
        <v>0</v>
      </c>
      <c r="P70" s="280">
        <f t="shared" si="21"/>
        <v>0</v>
      </c>
      <c r="Q70" s="283">
        <f t="shared" si="15"/>
        <v>0</v>
      </c>
      <c r="R70" s="280">
        <f t="shared" ref="R70:R104" si="26">Q70</f>
        <v>0</v>
      </c>
      <c r="S70" s="259"/>
      <c r="T70" s="189" t="str">
        <f t="shared" ref="T70:T104" si="27">_xlfn.IFS(R70&gt;P70,"KO : Le montant retenu est supérieur au montant présenté.",P70=0,"",R70=P70,"OK",R70&lt;P70,"Montant instruit inférieur au montant présenté.")</f>
        <v/>
      </c>
      <c r="U70" s="285">
        <f t="shared" ref="U70:U104" si="28">I70-R70</f>
        <v>0</v>
      </c>
    </row>
    <row r="71" spans="1:21">
      <c r="A71" s="242">
        <v>67</v>
      </c>
      <c r="B71" s="320"/>
      <c r="C71" s="222"/>
      <c r="D71" s="320"/>
      <c r="E71" s="320"/>
      <c r="F71" s="320"/>
      <c r="G71" s="320"/>
      <c r="H71" s="480">
        <f t="shared" si="25"/>
        <v>0</v>
      </c>
      <c r="I71" s="277">
        <f t="shared" si="24"/>
        <v>0</v>
      </c>
      <c r="J71" s="323"/>
      <c r="K71" s="260">
        <f t="shared" si="22"/>
        <v>0</v>
      </c>
      <c r="L71" s="259">
        <f t="shared" si="23"/>
        <v>0</v>
      </c>
      <c r="M71" s="259">
        <f t="shared" si="18"/>
        <v>0</v>
      </c>
      <c r="N71" s="259">
        <f t="shared" si="19"/>
        <v>0</v>
      </c>
      <c r="O71" s="259">
        <f t="shared" si="20"/>
        <v>0</v>
      </c>
      <c r="P71" s="280">
        <f t="shared" si="21"/>
        <v>0</v>
      </c>
      <c r="Q71" s="283">
        <f t="shared" si="15"/>
        <v>0</v>
      </c>
      <c r="R71" s="280">
        <f t="shared" si="26"/>
        <v>0</v>
      </c>
      <c r="S71" s="259"/>
      <c r="T71" s="189" t="str">
        <f t="shared" si="27"/>
        <v/>
      </c>
      <c r="U71" s="285">
        <f t="shared" si="28"/>
        <v>0</v>
      </c>
    </row>
    <row r="72" spans="1:21">
      <c r="A72" s="242">
        <v>68</v>
      </c>
      <c r="B72" s="320"/>
      <c r="C72" s="222"/>
      <c r="D72" s="320"/>
      <c r="E72" s="320"/>
      <c r="F72" s="320"/>
      <c r="G72" s="320"/>
      <c r="H72" s="480">
        <f t="shared" si="25"/>
        <v>0</v>
      </c>
      <c r="I72" s="277">
        <f t="shared" si="24"/>
        <v>0</v>
      </c>
      <c r="J72" s="323"/>
      <c r="K72" s="260">
        <f t="shared" si="22"/>
        <v>0</v>
      </c>
      <c r="L72" s="259">
        <f t="shared" si="23"/>
        <v>0</v>
      </c>
      <c r="M72" s="259">
        <f t="shared" si="18"/>
        <v>0</v>
      </c>
      <c r="N72" s="259">
        <f t="shared" si="19"/>
        <v>0</v>
      </c>
      <c r="O72" s="259">
        <f t="shared" si="20"/>
        <v>0</v>
      </c>
      <c r="P72" s="280">
        <f t="shared" si="21"/>
        <v>0</v>
      </c>
      <c r="Q72" s="283">
        <f t="shared" si="15"/>
        <v>0</v>
      </c>
      <c r="R72" s="280">
        <f t="shared" si="26"/>
        <v>0</v>
      </c>
      <c r="S72" s="259"/>
      <c r="T72" s="189" t="str">
        <f t="shared" si="27"/>
        <v/>
      </c>
      <c r="U72" s="285">
        <f t="shared" si="28"/>
        <v>0</v>
      </c>
    </row>
    <row r="73" spans="1:21">
      <c r="A73" s="242">
        <v>69</v>
      </c>
      <c r="B73" s="320"/>
      <c r="C73" s="222"/>
      <c r="D73" s="320"/>
      <c r="E73" s="320"/>
      <c r="F73" s="320"/>
      <c r="G73" s="320"/>
      <c r="H73" s="480">
        <f t="shared" si="25"/>
        <v>0</v>
      </c>
      <c r="I73" s="277">
        <f t="shared" si="24"/>
        <v>0</v>
      </c>
      <c r="J73" s="323"/>
      <c r="K73" s="260">
        <f t="shared" si="22"/>
        <v>0</v>
      </c>
      <c r="L73" s="259">
        <f t="shared" si="23"/>
        <v>0</v>
      </c>
      <c r="M73" s="259">
        <f t="shared" si="18"/>
        <v>0</v>
      </c>
      <c r="N73" s="259">
        <f t="shared" si="19"/>
        <v>0</v>
      </c>
      <c r="O73" s="259">
        <f t="shared" si="20"/>
        <v>0</v>
      </c>
      <c r="P73" s="280">
        <f t="shared" si="21"/>
        <v>0</v>
      </c>
      <c r="Q73" s="283">
        <f t="shared" si="15"/>
        <v>0</v>
      </c>
      <c r="R73" s="280">
        <f t="shared" si="26"/>
        <v>0</v>
      </c>
      <c r="S73" s="259"/>
      <c r="T73" s="189" t="str">
        <f t="shared" si="27"/>
        <v/>
      </c>
      <c r="U73" s="285">
        <f t="shared" si="28"/>
        <v>0</v>
      </c>
    </row>
    <row r="74" spans="1:21">
      <c r="A74" s="242">
        <v>70</v>
      </c>
      <c r="B74" s="320"/>
      <c r="C74" s="222"/>
      <c r="D74" s="320"/>
      <c r="E74" s="320"/>
      <c r="F74" s="320"/>
      <c r="G74" s="320"/>
      <c r="H74" s="480">
        <f t="shared" si="25"/>
        <v>0</v>
      </c>
      <c r="I74" s="277">
        <f t="shared" si="24"/>
        <v>0</v>
      </c>
      <c r="J74" s="323"/>
      <c r="K74" s="260">
        <f t="shared" si="22"/>
        <v>0</v>
      </c>
      <c r="L74" s="259">
        <f t="shared" si="23"/>
        <v>0</v>
      </c>
      <c r="M74" s="259">
        <f t="shared" si="18"/>
        <v>0</v>
      </c>
      <c r="N74" s="259">
        <f t="shared" si="19"/>
        <v>0</v>
      </c>
      <c r="O74" s="259">
        <f t="shared" si="20"/>
        <v>0</v>
      </c>
      <c r="P74" s="280">
        <f t="shared" si="21"/>
        <v>0</v>
      </c>
      <c r="Q74" s="283">
        <f t="shared" si="15"/>
        <v>0</v>
      </c>
      <c r="R74" s="280">
        <f t="shared" si="26"/>
        <v>0</v>
      </c>
      <c r="S74" s="259"/>
      <c r="T74" s="189" t="str">
        <f t="shared" si="27"/>
        <v/>
      </c>
      <c r="U74" s="285">
        <f t="shared" si="28"/>
        <v>0</v>
      </c>
    </row>
    <row r="75" spans="1:21">
      <c r="A75" s="242">
        <v>71</v>
      </c>
      <c r="B75" s="320"/>
      <c r="C75" s="222"/>
      <c r="D75" s="320"/>
      <c r="E75" s="320"/>
      <c r="F75" s="320"/>
      <c r="G75" s="320"/>
      <c r="H75" s="480">
        <f t="shared" si="25"/>
        <v>0</v>
      </c>
      <c r="I75" s="277">
        <f t="shared" si="24"/>
        <v>0</v>
      </c>
      <c r="J75" s="323"/>
      <c r="K75" s="260">
        <f t="shared" si="22"/>
        <v>0</v>
      </c>
      <c r="L75" s="259">
        <f t="shared" si="23"/>
        <v>0</v>
      </c>
      <c r="M75" s="259">
        <f t="shared" si="18"/>
        <v>0</v>
      </c>
      <c r="N75" s="259">
        <f t="shared" si="19"/>
        <v>0</v>
      </c>
      <c r="O75" s="259">
        <f t="shared" si="20"/>
        <v>0</v>
      </c>
      <c r="P75" s="280">
        <f t="shared" si="21"/>
        <v>0</v>
      </c>
      <c r="Q75" s="283">
        <f t="shared" si="15"/>
        <v>0</v>
      </c>
      <c r="R75" s="280">
        <f t="shared" si="26"/>
        <v>0</v>
      </c>
      <c r="S75" s="259"/>
      <c r="T75" s="189" t="str">
        <f t="shared" si="27"/>
        <v/>
      </c>
      <c r="U75" s="285">
        <f t="shared" si="28"/>
        <v>0</v>
      </c>
    </row>
    <row r="76" spans="1:21">
      <c r="A76" s="242">
        <v>72</v>
      </c>
      <c r="B76" s="320"/>
      <c r="C76" s="222"/>
      <c r="D76" s="320"/>
      <c r="E76" s="320"/>
      <c r="F76" s="320"/>
      <c r="G76" s="320"/>
      <c r="H76" s="480">
        <f t="shared" si="25"/>
        <v>0</v>
      </c>
      <c r="I76" s="277">
        <f t="shared" si="24"/>
        <v>0</v>
      </c>
      <c r="J76" s="323"/>
      <c r="K76" s="260">
        <f t="shared" si="22"/>
        <v>0</v>
      </c>
      <c r="L76" s="259">
        <f t="shared" si="23"/>
        <v>0</v>
      </c>
      <c r="M76" s="259">
        <f t="shared" si="18"/>
        <v>0</v>
      </c>
      <c r="N76" s="259">
        <f t="shared" si="19"/>
        <v>0</v>
      </c>
      <c r="O76" s="259">
        <f t="shared" si="20"/>
        <v>0</v>
      </c>
      <c r="P76" s="280">
        <f t="shared" si="21"/>
        <v>0</v>
      </c>
      <c r="Q76" s="283">
        <f t="shared" si="15"/>
        <v>0</v>
      </c>
      <c r="R76" s="280">
        <f t="shared" si="26"/>
        <v>0</v>
      </c>
      <c r="S76" s="259"/>
      <c r="T76" s="189" t="str">
        <f t="shared" si="27"/>
        <v/>
      </c>
      <c r="U76" s="285">
        <f t="shared" si="28"/>
        <v>0</v>
      </c>
    </row>
    <row r="77" spans="1:21">
      <c r="A77" s="242">
        <v>73</v>
      </c>
      <c r="B77" s="320"/>
      <c r="C77" s="222"/>
      <c r="D77" s="320"/>
      <c r="E77" s="320"/>
      <c r="F77" s="320"/>
      <c r="G77" s="320"/>
      <c r="H77" s="480">
        <f t="shared" si="25"/>
        <v>0</v>
      </c>
      <c r="I77" s="277">
        <f t="shared" si="24"/>
        <v>0</v>
      </c>
      <c r="J77" s="323"/>
      <c r="K77" s="260">
        <f t="shared" si="22"/>
        <v>0</v>
      </c>
      <c r="L77" s="259">
        <f t="shared" si="23"/>
        <v>0</v>
      </c>
      <c r="M77" s="259">
        <f t="shared" si="18"/>
        <v>0</v>
      </c>
      <c r="N77" s="259">
        <f t="shared" si="19"/>
        <v>0</v>
      </c>
      <c r="O77" s="259">
        <f t="shared" si="20"/>
        <v>0</v>
      </c>
      <c r="P77" s="280">
        <f t="shared" si="21"/>
        <v>0</v>
      </c>
      <c r="Q77" s="283">
        <f t="shared" si="15"/>
        <v>0</v>
      </c>
      <c r="R77" s="280">
        <f t="shared" si="26"/>
        <v>0</v>
      </c>
      <c r="S77" s="259"/>
      <c r="T77" s="189" t="str">
        <f t="shared" si="27"/>
        <v/>
      </c>
      <c r="U77" s="285">
        <f t="shared" si="28"/>
        <v>0</v>
      </c>
    </row>
    <row r="78" spans="1:21">
      <c r="A78" s="242">
        <v>74</v>
      </c>
      <c r="B78" s="320"/>
      <c r="C78" s="222"/>
      <c r="D78" s="320"/>
      <c r="E78" s="320"/>
      <c r="F78" s="320"/>
      <c r="G78" s="320"/>
      <c r="H78" s="480">
        <f t="shared" si="25"/>
        <v>0</v>
      </c>
      <c r="I78" s="277">
        <f t="shared" si="24"/>
        <v>0</v>
      </c>
      <c r="J78" s="323"/>
      <c r="K78" s="260">
        <f t="shared" si="22"/>
        <v>0</v>
      </c>
      <c r="L78" s="259">
        <f t="shared" si="23"/>
        <v>0</v>
      </c>
      <c r="M78" s="259">
        <f t="shared" si="18"/>
        <v>0</v>
      </c>
      <c r="N78" s="259">
        <f t="shared" si="19"/>
        <v>0</v>
      </c>
      <c r="O78" s="259">
        <f t="shared" si="20"/>
        <v>0</v>
      </c>
      <c r="P78" s="280">
        <f t="shared" si="21"/>
        <v>0</v>
      </c>
      <c r="Q78" s="283">
        <f t="shared" si="15"/>
        <v>0</v>
      </c>
      <c r="R78" s="280">
        <f t="shared" si="26"/>
        <v>0</v>
      </c>
      <c r="S78" s="259"/>
      <c r="T78" s="189" t="str">
        <f t="shared" si="27"/>
        <v/>
      </c>
      <c r="U78" s="285">
        <f t="shared" si="28"/>
        <v>0</v>
      </c>
    </row>
    <row r="79" spans="1:21">
      <c r="A79" s="242">
        <v>75</v>
      </c>
      <c r="B79" s="320"/>
      <c r="C79" s="222"/>
      <c r="D79" s="320"/>
      <c r="E79" s="320"/>
      <c r="F79" s="320"/>
      <c r="G79" s="320"/>
      <c r="H79" s="480">
        <f t="shared" si="25"/>
        <v>0</v>
      </c>
      <c r="I79" s="277">
        <f t="shared" si="24"/>
        <v>0</v>
      </c>
      <c r="J79" s="323"/>
      <c r="K79" s="260">
        <f t="shared" si="22"/>
        <v>0</v>
      </c>
      <c r="L79" s="259">
        <f t="shared" si="23"/>
        <v>0</v>
      </c>
      <c r="M79" s="259">
        <f t="shared" si="18"/>
        <v>0</v>
      </c>
      <c r="N79" s="259">
        <f t="shared" si="19"/>
        <v>0</v>
      </c>
      <c r="O79" s="259">
        <f t="shared" si="20"/>
        <v>0</v>
      </c>
      <c r="P79" s="280">
        <f t="shared" si="21"/>
        <v>0</v>
      </c>
      <c r="Q79" s="283">
        <f t="shared" si="15"/>
        <v>0</v>
      </c>
      <c r="R79" s="280">
        <f t="shared" si="26"/>
        <v>0</v>
      </c>
      <c r="S79" s="259"/>
      <c r="T79" s="189" t="str">
        <f t="shared" si="27"/>
        <v/>
      </c>
      <c r="U79" s="285">
        <f t="shared" si="28"/>
        <v>0</v>
      </c>
    </row>
    <row r="80" spans="1:21">
      <c r="A80" s="242">
        <v>76</v>
      </c>
      <c r="B80" s="320"/>
      <c r="C80" s="222"/>
      <c r="D80" s="320"/>
      <c r="E80" s="320"/>
      <c r="F80" s="320"/>
      <c r="G80" s="320"/>
      <c r="H80" s="480">
        <f t="shared" si="25"/>
        <v>0</v>
      </c>
      <c r="I80" s="277">
        <f t="shared" si="24"/>
        <v>0</v>
      </c>
      <c r="J80" s="323"/>
      <c r="K80" s="260">
        <f t="shared" si="22"/>
        <v>0</v>
      </c>
      <c r="L80" s="259">
        <f t="shared" si="23"/>
        <v>0</v>
      </c>
      <c r="M80" s="259">
        <f t="shared" si="18"/>
        <v>0</v>
      </c>
      <c r="N80" s="259">
        <f t="shared" si="19"/>
        <v>0</v>
      </c>
      <c r="O80" s="259">
        <f t="shared" si="20"/>
        <v>0</v>
      </c>
      <c r="P80" s="280">
        <f t="shared" si="21"/>
        <v>0</v>
      </c>
      <c r="Q80" s="283">
        <f t="shared" si="15"/>
        <v>0</v>
      </c>
      <c r="R80" s="280">
        <f t="shared" si="26"/>
        <v>0</v>
      </c>
      <c r="S80" s="259"/>
      <c r="T80" s="189" t="str">
        <f t="shared" si="27"/>
        <v/>
      </c>
      <c r="U80" s="285">
        <f t="shared" si="28"/>
        <v>0</v>
      </c>
    </row>
    <row r="81" spans="1:21">
      <c r="A81" s="242">
        <v>77</v>
      </c>
      <c r="B81" s="320"/>
      <c r="C81" s="222"/>
      <c r="D81" s="320"/>
      <c r="E81" s="320"/>
      <c r="F81" s="320"/>
      <c r="G81" s="320"/>
      <c r="H81" s="480">
        <f t="shared" si="25"/>
        <v>0</v>
      </c>
      <c r="I81" s="277">
        <f t="shared" si="24"/>
        <v>0</v>
      </c>
      <c r="J81" s="323"/>
      <c r="K81" s="260">
        <f t="shared" si="22"/>
        <v>0</v>
      </c>
      <c r="L81" s="259">
        <f t="shared" si="23"/>
        <v>0</v>
      </c>
      <c r="M81" s="259">
        <f t="shared" si="18"/>
        <v>0</v>
      </c>
      <c r="N81" s="259">
        <f t="shared" si="19"/>
        <v>0</v>
      </c>
      <c r="O81" s="259">
        <f t="shared" si="20"/>
        <v>0</v>
      </c>
      <c r="P81" s="280">
        <f t="shared" si="21"/>
        <v>0</v>
      </c>
      <c r="Q81" s="283">
        <f t="shared" si="15"/>
        <v>0</v>
      </c>
      <c r="R81" s="280">
        <f t="shared" si="26"/>
        <v>0</v>
      </c>
      <c r="S81" s="259"/>
      <c r="T81" s="189" t="str">
        <f t="shared" si="27"/>
        <v/>
      </c>
      <c r="U81" s="285">
        <f t="shared" si="28"/>
        <v>0</v>
      </c>
    </row>
    <row r="82" spans="1:21">
      <c r="A82" s="242">
        <v>78</v>
      </c>
      <c r="B82" s="320"/>
      <c r="C82" s="222"/>
      <c r="D82" s="320"/>
      <c r="E82" s="320"/>
      <c r="F82" s="320"/>
      <c r="G82" s="320"/>
      <c r="H82" s="480">
        <f t="shared" si="25"/>
        <v>0</v>
      </c>
      <c r="I82" s="277">
        <f t="shared" si="24"/>
        <v>0</v>
      </c>
      <c r="J82" s="323"/>
      <c r="K82" s="260">
        <f t="shared" si="22"/>
        <v>0</v>
      </c>
      <c r="L82" s="259">
        <f t="shared" si="23"/>
        <v>0</v>
      </c>
      <c r="M82" s="259">
        <f t="shared" si="18"/>
        <v>0</v>
      </c>
      <c r="N82" s="259">
        <f t="shared" si="19"/>
        <v>0</v>
      </c>
      <c r="O82" s="259">
        <f t="shared" si="20"/>
        <v>0</v>
      </c>
      <c r="P82" s="280">
        <f t="shared" si="21"/>
        <v>0</v>
      </c>
      <c r="Q82" s="283">
        <f t="shared" si="15"/>
        <v>0</v>
      </c>
      <c r="R82" s="280">
        <f t="shared" si="26"/>
        <v>0</v>
      </c>
      <c r="S82" s="259"/>
      <c r="T82" s="189" t="str">
        <f t="shared" si="27"/>
        <v/>
      </c>
      <c r="U82" s="285">
        <f t="shared" si="28"/>
        <v>0</v>
      </c>
    </row>
    <row r="83" spans="1:21">
      <c r="A83" s="242">
        <v>79</v>
      </c>
      <c r="B83" s="320"/>
      <c r="C83" s="222"/>
      <c r="D83" s="320"/>
      <c r="E83" s="320"/>
      <c r="F83" s="320"/>
      <c r="G83" s="320"/>
      <c r="H83" s="480">
        <f t="shared" si="25"/>
        <v>0</v>
      </c>
      <c r="I83" s="277">
        <f t="shared" si="24"/>
        <v>0</v>
      </c>
      <c r="J83" s="323"/>
      <c r="K83" s="260">
        <f t="shared" si="22"/>
        <v>0</v>
      </c>
      <c r="L83" s="259">
        <f t="shared" si="23"/>
        <v>0</v>
      </c>
      <c r="M83" s="259">
        <f t="shared" si="18"/>
        <v>0</v>
      </c>
      <c r="N83" s="259">
        <f t="shared" si="19"/>
        <v>0</v>
      </c>
      <c r="O83" s="259">
        <f t="shared" si="20"/>
        <v>0</v>
      </c>
      <c r="P83" s="280">
        <f t="shared" si="21"/>
        <v>0</v>
      </c>
      <c r="Q83" s="283">
        <f t="shared" si="15"/>
        <v>0</v>
      </c>
      <c r="R83" s="280">
        <f t="shared" si="26"/>
        <v>0</v>
      </c>
      <c r="S83" s="259"/>
      <c r="T83" s="189" t="str">
        <f t="shared" si="27"/>
        <v/>
      </c>
      <c r="U83" s="285">
        <f t="shared" si="28"/>
        <v>0</v>
      </c>
    </row>
    <row r="84" spans="1:21">
      <c r="A84" s="242">
        <v>80</v>
      </c>
      <c r="B84" s="320"/>
      <c r="C84" s="222"/>
      <c r="D84" s="320"/>
      <c r="E84" s="320"/>
      <c r="F84" s="320"/>
      <c r="G84" s="320"/>
      <c r="H84" s="480">
        <f t="shared" si="25"/>
        <v>0</v>
      </c>
      <c r="I84" s="277">
        <f t="shared" si="24"/>
        <v>0</v>
      </c>
      <c r="J84" s="323"/>
      <c r="K84" s="260">
        <f t="shared" si="22"/>
        <v>0</v>
      </c>
      <c r="L84" s="259">
        <f t="shared" si="23"/>
        <v>0</v>
      </c>
      <c r="M84" s="259">
        <f t="shared" si="18"/>
        <v>0</v>
      </c>
      <c r="N84" s="259">
        <f t="shared" si="19"/>
        <v>0</v>
      </c>
      <c r="O84" s="259">
        <f t="shared" si="20"/>
        <v>0</v>
      </c>
      <c r="P84" s="280">
        <f t="shared" si="21"/>
        <v>0</v>
      </c>
      <c r="Q84" s="283">
        <f t="shared" si="15"/>
        <v>0</v>
      </c>
      <c r="R84" s="280">
        <f t="shared" si="26"/>
        <v>0</v>
      </c>
      <c r="S84" s="259"/>
      <c r="T84" s="189" t="str">
        <f t="shared" si="27"/>
        <v/>
      </c>
      <c r="U84" s="285">
        <f t="shared" si="28"/>
        <v>0</v>
      </c>
    </row>
    <row r="85" spans="1:21">
      <c r="A85" s="242">
        <v>81</v>
      </c>
      <c r="B85" s="320"/>
      <c r="C85" s="222"/>
      <c r="D85" s="320"/>
      <c r="E85" s="320"/>
      <c r="F85" s="320"/>
      <c r="G85" s="320"/>
      <c r="H85" s="480">
        <f t="shared" si="25"/>
        <v>0</v>
      </c>
      <c r="I85" s="277">
        <f t="shared" si="24"/>
        <v>0</v>
      </c>
      <c r="J85" s="323"/>
      <c r="K85" s="260">
        <f t="shared" si="22"/>
        <v>0</v>
      </c>
      <c r="L85" s="259">
        <f t="shared" si="23"/>
        <v>0</v>
      </c>
      <c r="M85" s="259">
        <f t="shared" ref="M85:M104" si="29">D85</f>
        <v>0</v>
      </c>
      <c r="N85" s="259">
        <f t="shared" ref="N85:N104" si="30">F85</f>
        <v>0</v>
      </c>
      <c r="O85" s="259">
        <f t="shared" ref="O85:O104" si="31">G85</f>
        <v>0</v>
      </c>
      <c r="P85" s="280">
        <f t="shared" ref="P85:P104" si="32">H85</f>
        <v>0</v>
      </c>
      <c r="Q85" s="283">
        <f t="shared" ref="Q85:Q104" si="33">I85</f>
        <v>0</v>
      </c>
      <c r="R85" s="280">
        <f t="shared" si="26"/>
        <v>0</v>
      </c>
      <c r="S85" s="259"/>
      <c r="T85" s="189" t="str">
        <f t="shared" si="27"/>
        <v/>
      </c>
      <c r="U85" s="285">
        <f t="shared" si="28"/>
        <v>0</v>
      </c>
    </row>
    <row r="86" spans="1:21">
      <c r="A86" s="242">
        <v>82</v>
      </c>
      <c r="B86" s="320"/>
      <c r="C86" s="222"/>
      <c r="D86" s="320"/>
      <c r="E86" s="320"/>
      <c r="F86" s="320"/>
      <c r="G86" s="320"/>
      <c r="H86" s="480">
        <f t="shared" si="25"/>
        <v>0</v>
      </c>
      <c r="I86" s="277">
        <f t="shared" si="24"/>
        <v>0</v>
      </c>
      <c r="J86" s="323"/>
      <c r="K86" s="260">
        <f t="shared" si="22"/>
        <v>0</v>
      </c>
      <c r="L86" s="259">
        <f t="shared" si="23"/>
        <v>0</v>
      </c>
      <c r="M86" s="259">
        <f t="shared" si="29"/>
        <v>0</v>
      </c>
      <c r="N86" s="259">
        <f t="shared" si="30"/>
        <v>0</v>
      </c>
      <c r="O86" s="259">
        <f t="shared" si="31"/>
        <v>0</v>
      </c>
      <c r="P86" s="280">
        <f t="shared" si="32"/>
        <v>0</v>
      </c>
      <c r="Q86" s="283">
        <f t="shared" si="33"/>
        <v>0</v>
      </c>
      <c r="R86" s="280">
        <f t="shared" si="26"/>
        <v>0</v>
      </c>
      <c r="S86" s="259"/>
      <c r="T86" s="189" t="str">
        <f t="shared" si="27"/>
        <v/>
      </c>
      <c r="U86" s="285">
        <f t="shared" si="28"/>
        <v>0</v>
      </c>
    </row>
    <row r="87" spans="1:21">
      <c r="A87" s="242">
        <v>83</v>
      </c>
      <c r="B87" s="320"/>
      <c r="C87" s="222"/>
      <c r="D87" s="320"/>
      <c r="E87" s="320"/>
      <c r="F87" s="320"/>
      <c r="G87" s="320"/>
      <c r="H87" s="480">
        <f t="shared" si="25"/>
        <v>0</v>
      </c>
      <c r="I87" s="277">
        <f t="shared" si="24"/>
        <v>0</v>
      </c>
      <c r="J87" s="323"/>
      <c r="K87" s="260">
        <f t="shared" si="22"/>
        <v>0</v>
      </c>
      <c r="L87" s="259">
        <f t="shared" si="23"/>
        <v>0</v>
      </c>
      <c r="M87" s="259">
        <f t="shared" si="29"/>
        <v>0</v>
      </c>
      <c r="N87" s="259">
        <f t="shared" si="30"/>
        <v>0</v>
      </c>
      <c r="O87" s="259">
        <f t="shared" si="31"/>
        <v>0</v>
      </c>
      <c r="P87" s="280">
        <f t="shared" si="32"/>
        <v>0</v>
      </c>
      <c r="Q87" s="283">
        <f t="shared" si="33"/>
        <v>0</v>
      </c>
      <c r="R87" s="280">
        <f t="shared" si="26"/>
        <v>0</v>
      </c>
      <c r="S87" s="259"/>
      <c r="T87" s="189" t="str">
        <f t="shared" si="27"/>
        <v/>
      </c>
      <c r="U87" s="285">
        <f t="shared" si="28"/>
        <v>0</v>
      </c>
    </row>
    <row r="88" spans="1:21">
      <c r="A88" s="242">
        <v>84</v>
      </c>
      <c r="B88" s="320"/>
      <c r="C88" s="222"/>
      <c r="D88" s="320"/>
      <c r="E88" s="320"/>
      <c r="F88" s="320"/>
      <c r="G88" s="320"/>
      <c r="H88" s="480">
        <f t="shared" si="25"/>
        <v>0</v>
      </c>
      <c r="I88" s="277">
        <f t="shared" si="24"/>
        <v>0</v>
      </c>
      <c r="J88" s="323"/>
      <c r="K88" s="260">
        <f t="shared" si="22"/>
        <v>0</v>
      </c>
      <c r="L88" s="259">
        <f t="shared" si="23"/>
        <v>0</v>
      </c>
      <c r="M88" s="259">
        <f t="shared" si="29"/>
        <v>0</v>
      </c>
      <c r="N88" s="259">
        <f t="shared" si="30"/>
        <v>0</v>
      </c>
      <c r="O88" s="259">
        <f t="shared" si="31"/>
        <v>0</v>
      </c>
      <c r="P88" s="280">
        <f t="shared" si="32"/>
        <v>0</v>
      </c>
      <c r="Q88" s="283">
        <f t="shared" si="33"/>
        <v>0</v>
      </c>
      <c r="R88" s="280">
        <f t="shared" si="26"/>
        <v>0</v>
      </c>
      <c r="S88" s="259"/>
      <c r="T88" s="189" t="str">
        <f t="shared" si="27"/>
        <v/>
      </c>
      <c r="U88" s="285">
        <f t="shared" si="28"/>
        <v>0</v>
      </c>
    </row>
    <row r="89" spans="1:21">
      <c r="A89" s="242">
        <v>85</v>
      </c>
      <c r="B89" s="320"/>
      <c r="C89" s="222"/>
      <c r="D89" s="320"/>
      <c r="E89" s="320"/>
      <c r="F89" s="320"/>
      <c r="G89" s="320"/>
      <c r="H89" s="480">
        <f t="shared" si="25"/>
        <v>0</v>
      </c>
      <c r="I89" s="277">
        <f t="shared" si="24"/>
        <v>0</v>
      </c>
      <c r="J89" s="323"/>
      <c r="K89" s="260">
        <f t="shared" si="22"/>
        <v>0</v>
      </c>
      <c r="L89" s="259">
        <f t="shared" si="23"/>
        <v>0</v>
      </c>
      <c r="M89" s="259">
        <f t="shared" si="29"/>
        <v>0</v>
      </c>
      <c r="N89" s="259">
        <f t="shared" si="30"/>
        <v>0</v>
      </c>
      <c r="O89" s="259">
        <f t="shared" si="31"/>
        <v>0</v>
      </c>
      <c r="P89" s="280">
        <f t="shared" si="32"/>
        <v>0</v>
      </c>
      <c r="Q89" s="283">
        <f t="shared" si="33"/>
        <v>0</v>
      </c>
      <c r="R89" s="280">
        <f t="shared" si="26"/>
        <v>0</v>
      </c>
      <c r="S89" s="259"/>
      <c r="T89" s="189" t="str">
        <f t="shared" si="27"/>
        <v/>
      </c>
      <c r="U89" s="285">
        <f t="shared" si="28"/>
        <v>0</v>
      </c>
    </row>
    <row r="90" spans="1:21">
      <c r="A90" s="242">
        <v>86</v>
      </c>
      <c r="B90" s="320"/>
      <c r="C90" s="222"/>
      <c r="D90" s="320"/>
      <c r="E90" s="320"/>
      <c r="F90" s="320"/>
      <c r="G90" s="320"/>
      <c r="H90" s="480">
        <f t="shared" si="25"/>
        <v>0</v>
      </c>
      <c r="I90" s="277">
        <f t="shared" si="24"/>
        <v>0</v>
      </c>
      <c r="J90" s="323"/>
      <c r="K90" s="260">
        <f t="shared" si="22"/>
        <v>0</v>
      </c>
      <c r="L90" s="259">
        <f t="shared" si="23"/>
        <v>0</v>
      </c>
      <c r="M90" s="259">
        <f t="shared" si="29"/>
        <v>0</v>
      </c>
      <c r="N90" s="259">
        <f t="shared" si="30"/>
        <v>0</v>
      </c>
      <c r="O90" s="259">
        <f t="shared" si="31"/>
        <v>0</v>
      </c>
      <c r="P90" s="280">
        <f t="shared" si="32"/>
        <v>0</v>
      </c>
      <c r="Q90" s="283">
        <f t="shared" si="33"/>
        <v>0</v>
      </c>
      <c r="R90" s="280">
        <f t="shared" si="26"/>
        <v>0</v>
      </c>
      <c r="S90" s="259"/>
      <c r="T90" s="189" t="str">
        <f t="shared" si="27"/>
        <v/>
      </c>
      <c r="U90" s="285">
        <f t="shared" si="28"/>
        <v>0</v>
      </c>
    </row>
    <row r="91" spans="1:21">
      <c r="A91" s="242">
        <v>87</v>
      </c>
      <c r="B91" s="320"/>
      <c r="C91" s="222"/>
      <c r="D91" s="320"/>
      <c r="E91" s="320"/>
      <c r="F91" s="320"/>
      <c r="G91" s="320"/>
      <c r="H91" s="480">
        <f t="shared" si="25"/>
        <v>0</v>
      </c>
      <c r="I91" s="277">
        <f t="shared" si="24"/>
        <v>0</v>
      </c>
      <c r="J91" s="323"/>
      <c r="K91" s="260">
        <f t="shared" si="22"/>
        <v>0</v>
      </c>
      <c r="L91" s="259">
        <f t="shared" si="23"/>
        <v>0</v>
      </c>
      <c r="M91" s="259">
        <f t="shared" si="29"/>
        <v>0</v>
      </c>
      <c r="N91" s="259">
        <f t="shared" si="30"/>
        <v>0</v>
      </c>
      <c r="O91" s="259">
        <f t="shared" si="31"/>
        <v>0</v>
      </c>
      <c r="P91" s="280">
        <f t="shared" si="32"/>
        <v>0</v>
      </c>
      <c r="Q91" s="283">
        <f t="shared" si="33"/>
        <v>0</v>
      </c>
      <c r="R91" s="280">
        <f t="shared" si="26"/>
        <v>0</v>
      </c>
      <c r="S91" s="259"/>
      <c r="T91" s="189" t="str">
        <f t="shared" si="27"/>
        <v/>
      </c>
      <c r="U91" s="285">
        <f t="shared" si="28"/>
        <v>0</v>
      </c>
    </row>
    <row r="92" spans="1:21">
      <c r="A92" s="242">
        <v>88</v>
      </c>
      <c r="B92" s="320"/>
      <c r="C92" s="222"/>
      <c r="D92" s="320"/>
      <c r="E92" s="320"/>
      <c r="F92" s="320"/>
      <c r="G92" s="320"/>
      <c r="H92" s="480">
        <f t="shared" si="25"/>
        <v>0</v>
      </c>
      <c r="I92" s="277">
        <f t="shared" si="24"/>
        <v>0</v>
      </c>
      <c r="J92" s="323"/>
      <c r="K92" s="260">
        <f t="shared" si="22"/>
        <v>0</v>
      </c>
      <c r="L92" s="259">
        <f t="shared" si="23"/>
        <v>0</v>
      </c>
      <c r="M92" s="259">
        <f t="shared" si="29"/>
        <v>0</v>
      </c>
      <c r="N92" s="259">
        <f t="shared" si="30"/>
        <v>0</v>
      </c>
      <c r="O92" s="259">
        <f t="shared" si="31"/>
        <v>0</v>
      </c>
      <c r="P92" s="280">
        <f t="shared" si="32"/>
        <v>0</v>
      </c>
      <c r="Q92" s="283">
        <f t="shared" si="33"/>
        <v>0</v>
      </c>
      <c r="R92" s="280">
        <f t="shared" si="26"/>
        <v>0</v>
      </c>
      <c r="S92" s="259"/>
      <c r="T92" s="189" t="str">
        <f t="shared" si="27"/>
        <v/>
      </c>
      <c r="U92" s="285">
        <f t="shared" si="28"/>
        <v>0</v>
      </c>
    </row>
    <row r="93" spans="1:21">
      <c r="A93" s="242">
        <v>89</v>
      </c>
      <c r="B93" s="320"/>
      <c r="C93" s="222"/>
      <c r="D93" s="320"/>
      <c r="E93" s="320"/>
      <c r="F93" s="320"/>
      <c r="G93" s="320"/>
      <c r="H93" s="480">
        <f t="shared" si="25"/>
        <v>0</v>
      </c>
      <c r="I93" s="277">
        <f t="shared" si="24"/>
        <v>0</v>
      </c>
      <c r="J93" s="323"/>
      <c r="K93" s="260">
        <f t="shared" si="22"/>
        <v>0</v>
      </c>
      <c r="L93" s="259">
        <f t="shared" si="23"/>
        <v>0</v>
      </c>
      <c r="M93" s="259">
        <f t="shared" si="29"/>
        <v>0</v>
      </c>
      <c r="N93" s="259">
        <f t="shared" si="30"/>
        <v>0</v>
      </c>
      <c r="O93" s="259">
        <f t="shared" si="31"/>
        <v>0</v>
      </c>
      <c r="P93" s="280">
        <f t="shared" si="32"/>
        <v>0</v>
      </c>
      <c r="Q93" s="283">
        <f t="shared" si="33"/>
        <v>0</v>
      </c>
      <c r="R93" s="280">
        <f t="shared" si="26"/>
        <v>0</v>
      </c>
      <c r="S93" s="259"/>
      <c r="T93" s="189" t="str">
        <f t="shared" si="27"/>
        <v/>
      </c>
      <c r="U93" s="285">
        <f t="shared" si="28"/>
        <v>0</v>
      </c>
    </row>
    <row r="94" spans="1:21">
      <c r="A94" s="242">
        <v>90</v>
      </c>
      <c r="B94" s="320"/>
      <c r="C94" s="222"/>
      <c r="D94" s="320"/>
      <c r="E94" s="320"/>
      <c r="F94" s="320"/>
      <c r="G94" s="320"/>
      <c r="H94" s="480">
        <f t="shared" si="25"/>
        <v>0</v>
      </c>
      <c r="I94" s="277">
        <f t="shared" si="24"/>
        <v>0</v>
      </c>
      <c r="J94" s="323"/>
      <c r="K94" s="260">
        <f t="shared" si="22"/>
        <v>0</v>
      </c>
      <c r="L94" s="259">
        <f t="shared" si="23"/>
        <v>0</v>
      </c>
      <c r="M94" s="259">
        <f t="shared" si="29"/>
        <v>0</v>
      </c>
      <c r="N94" s="259">
        <f t="shared" si="30"/>
        <v>0</v>
      </c>
      <c r="O94" s="259">
        <f t="shared" si="31"/>
        <v>0</v>
      </c>
      <c r="P94" s="280">
        <f t="shared" si="32"/>
        <v>0</v>
      </c>
      <c r="Q94" s="283">
        <f t="shared" si="33"/>
        <v>0</v>
      </c>
      <c r="R94" s="280">
        <f t="shared" si="26"/>
        <v>0</v>
      </c>
      <c r="S94" s="259"/>
      <c r="T94" s="189" t="str">
        <f t="shared" si="27"/>
        <v/>
      </c>
      <c r="U94" s="285">
        <f t="shared" si="28"/>
        <v>0</v>
      </c>
    </row>
    <row r="95" spans="1:21">
      <c r="A95" s="242">
        <v>91</v>
      </c>
      <c r="B95" s="320"/>
      <c r="C95" s="222"/>
      <c r="D95" s="320"/>
      <c r="E95" s="320"/>
      <c r="F95" s="320"/>
      <c r="G95" s="320"/>
      <c r="H95" s="480">
        <f t="shared" si="25"/>
        <v>0</v>
      </c>
      <c r="I95" s="277">
        <f t="shared" si="24"/>
        <v>0</v>
      </c>
      <c r="J95" s="323"/>
      <c r="K95" s="260">
        <f t="shared" si="22"/>
        <v>0</v>
      </c>
      <c r="L95" s="259">
        <f t="shared" si="23"/>
        <v>0</v>
      </c>
      <c r="M95" s="259">
        <f t="shared" si="29"/>
        <v>0</v>
      </c>
      <c r="N95" s="259">
        <f t="shared" si="30"/>
        <v>0</v>
      </c>
      <c r="O95" s="259">
        <f t="shared" si="31"/>
        <v>0</v>
      </c>
      <c r="P95" s="280">
        <f t="shared" si="32"/>
        <v>0</v>
      </c>
      <c r="Q95" s="283">
        <f t="shared" si="33"/>
        <v>0</v>
      </c>
      <c r="R95" s="280">
        <f t="shared" si="26"/>
        <v>0</v>
      </c>
      <c r="S95" s="259"/>
      <c r="T95" s="189" t="str">
        <f t="shared" si="27"/>
        <v/>
      </c>
      <c r="U95" s="285">
        <f t="shared" si="28"/>
        <v>0</v>
      </c>
    </row>
    <row r="96" spans="1:21">
      <c r="A96" s="242">
        <v>92</v>
      </c>
      <c r="B96" s="320"/>
      <c r="C96" s="222"/>
      <c r="D96" s="320"/>
      <c r="E96" s="320"/>
      <c r="F96" s="320"/>
      <c r="G96" s="320"/>
      <c r="H96" s="480">
        <f t="shared" si="25"/>
        <v>0</v>
      </c>
      <c r="I96" s="277">
        <f t="shared" si="24"/>
        <v>0</v>
      </c>
      <c r="J96" s="323"/>
      <c r="K96" s="260">
        <f t="shared" si="22"/>
        <v>0</v>
      </c>
      <c r="L96" s="259">
        <f t="shared" si="23"/>
        <v>0</v>
      </c>
      <c r="M96" s="259">
        <f t="shared" si="29"/>
        <v>0</v>
      </c>
      <c r="N96" s="259">
        <f t="shared" si="30"/>
        <v>0</v>
      </c>
      <c r="O96" s="259">
        <f t="shared" si="31"/>
        <v>0</v>
      </c>
      <c r="P96" s="280">
        <f t="shared" si="32"/>
        <v>0</v>
      </c>
      <c r="Q96" s="283">
        <f t="shared" si="33"/>
        <v>0</v>
      </c>
      <c r="R96" s="280">
        <f t="shared" si="26"/>
        <v>0</v>
      </c>
      <c r="S96" s="259"/>
      <c r="T96" s="189" t="str">
        <f t="shared" si="27"/>
        <v/>
      </c>
      <c r="U96" s="285">
        <f t="shared" si="28"/>
        <v>0</v>
      </c>
    </row>
    <row r="97" spans="1:21">
      <c r="A97" s="242">
        <v>93</v>
      </c>
      <c r="B97" s="320"/>
      <c r="C97" s="222"/>
      <c r="D97" s="320"/>
      <c r="E97" s="320"/>
      <c r="F97" s="320"/>
      <c r="G97" s="320"/>
      <c r="H97" s="480">
        <f t="shared" si="25"/>
        <v>0</v>
      </c>
      <c r="I97" s="277">
        <f t="shared" si="24"/>
        <v>0</v>
      </c>
      <c r="J97" s="323"/>
      <c r="K97" s="260">
        <f t="shared" si="22"/>
        <v>0</v>
      </c>
      <c r="L97" s="259">
        <f t="shared" si="23"/>
        <v>0</v>
      </c>
      <c r="M97" s="259">
        <f t="shared" si="29"/>
        <v>0</v>
      </c>
      <c r="N97" s="259">
        <f t="shared" si="30"/>
        <v>0</v>
      </c>
      <c r="O97" s="259">
        <f t="shared" si="31"/>
        <v>0</v>
      </c>
      <c r="P97" s="280">
        <f t="shared" si="32"/>
        <v>0</v>
      </c>
      <c r="Q97" s="283">
        <f t="shared" si="33"/>
        <v>0</v>
      </c>
      <c r="R97" s="280">
        <f t="shared" si="26"/>
        <v>0</v>
      </c>
      <c r="S97" s="259"/>
      <c r="T97" s="189" t="str">
        <f t="shared" si="27"/>
        <v/>
      </c>
      <c r="U97" s="285">
        <f t="shared" si="28"/>
        <v>0</v>
      </c>
    </row>
    <row r="98" spans="1:21">
      <c r="A98" s="242">
        <v>94</v>
      </c>
      <c r="B98" s="320"/>
      <c r="C98" s="222"/>
      <c r="D98" s="320"/>
      <c r="E98" s="320"/>
      <c r="F98" s="320"/>
      <c r="G98" s="320"/>
      <c r="H98" s="480">
        <f t="shared" si="25"/>
        <v>0</v>
      </c>
      <c r="I98" s="277">
        <f t="shared" si="24"/>
        <v>0</v>
      </c>
      <c r="J98" s="323"/>
      <c r="K98" s="260">
        <f t="shared" si="22"/>
        <v>0</v>
      </c>
      <c r="L98" s="259">
        <f t="shared" si="23"/>
        <v>0</v>
      </c>
      <c r="M98" s="259">
        <f t="shared" si="29"/>
        <v>0</v>
      </c>
      <c r="N98" s="259">
        <f t="shared" si="30"/>
        <v>0</v>
      </c>
      <c r="O98" s="259">
        <f t="shared" si="31"/>
        <v>0</v>
      </c>
      <c r="P98" s="280">
        <f t="shared" si="32"/>
        <v>0</v>
      </c>
      <c r="Q98" s="283">
        <f t="shared" si="33"/>
        <v>0</v>
      </c>
      <c r="R98" s="280">
        <f t="shared" si="26"/>
        <v>0</v>
      </c>
      <c r="S98" s="259"/>
      <c r="T98" s="189" t="str">
        <f t="shared" si="27"/>
        <v/>
      </c>
      <c r="U98" s="285">
        <f t="shared" si="28"/>
        <v>0</v>
      </c>
    </row>
    <row r="99" spans="1:21">
      <c r="A99" s="242">
        <v>95</v>
      </c>
      <c r="B99" s="320"/>
      <c r="C99" s="222"/>
      <c r="D99" s="320"/>
      <c r="E99" s="320"/>
      <c r="F99" s="320"/>
      <c r="G99" s="320"/>
      <c r="H99" s="480">
        <f t="shared" si="25"/>
        <v>0</v>
      </c>
      <c r="I99" s="277">
        <f t="shared" si="24"/>
        <v>0</v>
      </c>
      <c r="J99" s="323"/>
      <c r="K99" s="260">
        <f t="shared" si="22"/>
        <v>0</v>
      </c>
      <c r="L99" s="259">
        <f t="shared" si="23"/>
        <v>0</v>
      </c>
      <c r="M99" s="259">
        <f t="shared" si="29"/>
        <v>0</v>
      </c>
      <c r="N99" s="259">
        <f t="shared" si="30"/>
        <v>0</v>
      </c>
      <c r="O99" s="259">
        <f t="shared" si="31"/>
        <v>0</v>
      </c>
      <c r="P99" s="280">
        <f t="shared" si="32"/>
        <v>0</v>
      </c>
      <c r="Q99" s="283">
        <f t="shared" si="33"/>
        <v>0</v>
      </c>
      <c r="R99" s="280">
        <f t="shared" si="26"/>
        <v>0</v>
      </c>
      <c r="S99" s="259"/>
      <c r="T99" s="189" t="str">
        <f t="shared" si="27"/>
        <v/>
      </c>
      <c r="U99" s="285">
        <f t="shared" si="28"/>
        <v>0</v>
      </c>
    </row>
    <row r="100" spans="1:21">
      <c r="A100" s="242">
        <v>96</v>
      </c>
      <c r="B100" s="320"/>
      <c r="C100" s="222"/>
      <c r="D100" s="320"/>
      <c r="E100" s="320"/>
      <c r="F100" s="320"/>
      <c r="G100" s="320"/>
      <c r="H100" s="480">
        <f t="shared" si="25"/>
        <v>0</v>
      </c>
      <c r="I100" s="277">
        <f t="shared" si="24"/>
        <v>0</v>
      </c>
      <c r="J100" s="323"/>
      <c r="K100" s="260">
        <f t="shared" si="22"/>
        <v>0</v>
      </c>
      <c r="L100" s="259">
        <f t="shared" si="23"/>
        <v>0</v>
      </c>
      <c r="M100" s="259">
        <f t="shared" si="29"/>
        <v>0</v>
      </c>
      <c r="N100" s="259">
        <f t="shared" si="30"/>
        <v>0</v>
      </c>
      <c r="O100" s="259">
        <f t="shared" si="31"/>
        <v>0</v>
      </c>
      <c r="P100" s="280">
        <f t="shared" si="32"/>
        <v>0</v>
      </c>
      <c r="Q100" s="283">
        <f t="shared" si="33"/>
        <v>0</v>
      </c>
      <c r="R100" s="280">
        <f t="shared" si="26"/>
        <v>0</v>
      </c>
      <c r="S100" s="259"/>
      <c r="T100" s="189" t="str">
        <f t="shared" si="27"/>
        <v/>
      </c>
      <c r="U100" s="285">
        <f t="shared" si="28"/>
        <v>0</v>
      </c>
    </row>
    <row r="101" spans="1:21">
      <c r="A101" s="242">
        <v>97</v>
      </c>
      <c r="B101" s="320"/>
      <c r="C101" s="222"/>
      <c r="D101" s="320"/>
      <c r="E101" s="320"/>
      <c r="F101" s="320"/>
      <c r="G101" s="320"/>
      <c r="H101" s="480">
        <f t="shared" si="25"/>
        <v>0</v>
      </c>
      <c r="I101" s="277">
        <f t="shared" si="24"/>
        <v>0</v>
      </c>
      <c r="J101" s="323"/>
      <c r="K101" s="260">
        <f t="shared" si="22"/>
        <v>0</v>
      </c>
      <c r="L101" s="259">
        <f t="shared" si="23"/>
        <v>0</v>
      </c>
      <c r="M101" s="259">
        <f t="shared" si="29"/>
        <v>0</v>
      </c>
      <c r="N101" s="259">
        <f t="shared" si="30"/>
        <v>0</v>
      </c>
      <c r="O101" s="259">
        <f t="shared" si="31"/>
        <v>0</v>
      </c>
      <c r="P101" s="280">
        <f t="shared" si="32"/>
        <v>0</v>
      </c>
      <c r="Q101" s="283">
        <f t="shared" si="33"/>
        <v>0</v>
      </c>
      <c r="R101" s="280">
        <f t="shared" si="26"/>
        <v>0</v>
      </c>
      <c r="S101" s="259"/>
      <c r="T101" s="189" t="str">
        <f t="shared" si="27"/>
        <v/>
      </c>
      <c r="U101" s="285">
        <f t="shared" si="28"/>
        <v>0</v>
      </c>
    </row>
    <row r="102" spans="1:21">
      <c r="A102" s="242">
        <v>98</v>
      </c>
      <c r="B102" s="320"/>
      <c r="C102" s="222"/>
      <c r="D102" s="320"/>
      <c r="E102" s="320"/>
      <c r="F102" s="320"/>
      <c r="G102" s="320"/>
      <c r="H102" s="480">
        <f t="shared" si="25"/>
        <v>0</v>
      </c>
      <c r="I102" s="277">
        <f t="shared" si="24"/>
        <v>0</v>
      </c>
      <c r="J102" s="323"/>
      <c r="K102" s="260">
        <f t="shared" si="22"/>
        <v>0</v>
      </c>
      <c r="L102" s="259">
        <f t="shared" si="23"/>
        <v>0</v>
      </c>
      <c r="M102" s="259">
        <f t="shared" si="29"/>
        <v>0</v>
      </c>
      <c r="N102" s="259">
        <f t="shared" si="30"/>
        <v>0</v>
      </c>
      <c r="O102" s="259">
        <f t="shared" si="31"/>
        <v>0</v>
      </c>
      <c r="P102" s="280">
        <f t="shared" si="32"/>
        <v>0</v>
      </c>
      <c r="Q102" s="283">
        <f t="shared" si="33"/>
        <v>0</v>
      </c>
      <c r="R102" s="280">
        <f t="shared" si="26"/>
        <v>0</v>
      </c>
      <c r="S102" s="259"/>
      <c r="T102" s="189" t="str">
        <f t="shared" si="27"/>
        <v/>
      </c>
      <c r="U102" s="285">
        <f t="shared" si="28"/>
        <v>0</v>
      </c>
    </row>
    <row r="103" spans="1:21">
      <c r="A103" s="242">
        <v>99</v>
      </c>
      <c r="B103" s="320"/>
      <c r="C103" s="222"/>
      <c r="D103" s="320"/>
      <c r="E103" s="320"/>
      <c r="F103" s="320"/>
      <c r="G103" s="320"/>
      <c r="H103" s="480">
        <f t="shared" si="25"/>
        <v>0</v>
      </c>
      <c r="I103" s="277">
        <f t="shared" si="24"/>
        <v>0</v>
      </c>
      <c r="J103" s="323"/>
      <c r="K103" s="260">
        <f t="shared" si="22"/>
        <v>0</v>
      </c>
      <c r="L103" s="259">
        <f t="shared" si="23"/>
        <v>0</v>
      </c>
      <c r="M103" s="259">
        <f t="shared" si="29"/>
        <v>0</v>
      </c>
      <c r="N103" s="259">
        <f t="shared" si="30"/>
        <v>0</v>
      </c>
      <c r="O103" s="259">
        <f t="shared" si="31"/>
        <v>0</v>
      </c>
      <c r="P103" s="280">
        <f t="shared" si="32"/>
        <v>0</v>
      </c>
      <c r="Q103" s="283">
        <f t="shared" si="33"/>
        <v>0</v>
      </c>
      <c r="R103" s="280">
        <f t="shared" si="26"/>
        <v>0</v>
      </c>
      <c r="S103" s="259"/>
      <c r="T103" s="189" t="str">
        <f t="shared" si="27"/>
        <v/>
      </c>
      <c r="U103" s="285">
        <f t="shared" si="28"/>
        <v>0</v>
      </c>
    </row>
    <row r="104" spans="1:21" ht="15" thickBot="1">
      <c r="A104" s="243">
        <v>100</v>
      </c>
      <c r="B104" s="321"/>
      <c r="C104" s="322"/>
      <c r="D104" s="321"/>
      <c r="E104" s="321"/>
      <c r="F104" s="321"/>
      <c r="G104" s="321"/>
      <c r="H104" s="480">
        <f t="shared" si="25"/>
        <v>0</v>
      </c>
      <c r="I104" s="277">
        <f t="shared" si="24"/>
        <v>0</v>
      </c>
      <c r="J104" s="263"/>
      <c r="K104" s="264">
        <f t="shared" si="22"/>
        <v>0</v>
      </c>
      <c r="L104" s="261">
        <f t="shared" si="23"/>
        <v>0</v>
      </c>
      <c r="M104" s="261">
        <f t="shared" si="29"/>
        <v>0</v>
      </c>
      <c r="N104" s="261">
        <f t="shared" si="30"/>
        <v>0</v>
      </c>
      <c r="O104" s="261">
        <f t="shared" si="31"/>
        <v>0</v>
      </c>
      <c r="P104" s="281">
        <f t="shared" si="32"/>
        <v>0</v>
      </c>
      <c r="Q104" s="283">
        <f t="shared" si="33"/>
        <v>0</v>
      </c>
      <c r="R104" s="280">
        <f t="shared" si="26"/>
        <v>0</v>
      </c>
      <c r="S104" s="261"/>
      <c r="T104" s="262" t="str">
        <f t="shared" si="27"/>
        <v/>
      </c>
      <c r="U104" s="285">
        <f t="shared" si="28"/>
        <v>0</v>
      </c>
    </row>
    <row r="105" spans="1:21">
      <c r="G105" s="271"/>
      <c r="H105" s="272" t="s">
        <v>86</v>
      </c>
      <c r="I105" s="279">
        <f>SUM(I5:I104)</f>
        <v>0</v>
      </c>
      <c r="P105" s="271"/>
      <c r="Q105" s="237" t="s">
        <v>86</v>
      </c>
      <c r="R105" s="282">
        <f>SUM(R5:R104)</f>
        <v>0</v>
      </c>
    </row>
  </sheetData>
  <sheetProtection algorithmName="SHA-512" hashValue="a2I3GkDGssnx9ScLlPT5tY+/tbN19ifwbaRAjVCfAWeD9LnkLc72PbKZFD49dcUtIp6I2cHQBo8FOa04aCr4Aw==" saltValue="MFuo0N9mTr+tD9UavZxqaA==" spinCount="100000" sheet="1" objects="1" scenarios="1"/>
  <mergeCells count="3">
    <mergeCell ref="A1:J1"/>
    <mergeCell ref="A2:A3"/>
    <mergeCell ref="K1:U1"/>
  </mergeCells>
  <conditionalFormatting sqref="T5:T104">
    <cfRule type="expression" dxfId="9" priority="1">
      <formula>T5="KO : Le montant retenu est supérieur au montant présenté."</formula>
    </cfRule>
    <cfRule type="expression" dxfId="8" priority="2">
      <formula>T5="OK"</formula>
    </cfRule>
  </conditionalFormatting>
  <conditionalFormatting sqref="K5:L104">
    <cfRule type="expression" dxfId="7" priority="13">
      <formula>K5&lt;&gt;B5</formula>
    </cfRule>
  </conditionalFormatting>
  <conditionalFormatting sqref="M5:P104">
    <cfRule type="expression" dxfId="6" priority="17">
      <formula>M5&lt;&gt;F5</formula>
    </cfRule>
  </conditionalFormatting>
  <dataValidations count="1">
    <dataValidation type="list" allowBlank="1" showInputMessage="1" showErrorMessage="1" promptTitle="Sélectionnez un type d'action" prompt="Cliquez sur le menu déroulant et associez un type d'action au poste choisi tel que présenté dans les lignes 4 à 12 de l'onglet 0_x000a_" sqref="C4:C104" xr:uid="{F8F37EB6-8190-4AB9-94F8-7CBDC01E7840}">
      <formula1>"Etude de faisabilité,Réa-PDE-JA,Conseil JA dossier 75.01,Conseil JA dossier 73.01,Suivi-PDE-JA"</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1E08-11EA-40AC-A839-2CEB7AEA4354}">
  <sheetPr codeName="Feuil17">
    <pageSetUpPr fitToPage="1"/>
  </sheetPr>
  <dimension ref="A1:AA30"/>
  <sheetViews>
    <sheetView showGridLines="0" zoomScale="60" zoomScaleNormal="60" workbookViewId="0">
      <selection activeCell="A16" sqref="A16"/>
    </sheetView>
  </sheetViews>
  <sheetFormatPr baseColWidth="10" defaultColWidth="11.453125" defaultRowHeight="14.5"/>
  <cols>
    <col min="1" max="3" width="32.453125" customWidth="1"/>
    <col min="4" max="4" width="73.1796875" customWidth="1"/>
    <col min="5" max="8" width="20.453125" customWidth="1"/>
    <col min="9" max="9" width="43" style="1" customWidth="1"/>
    <col min="10" max="11" width="20.453125" style="1" customWidth="1"/>
    <col min="12" max="12" width="39.453125" style="1" bestFit="1" customWidth="1"/>
    <col min="13" max="13" width="27.453125" bestFit="1" customWidth="1"/>
    <col min="14" max="14" width="24" bestFit="1" customWidth="1"/>
    <col min="15" max="15" width="27.1796875" bestFit="1" customWidth="1"/>
    <col min="16" max="16" width="20.81640625" bestFit="1" customWidth="1"/>
  </cols>
  <sheetData>
    <row r="1" spans="1:27" ht="80.25" customHeight="1">
      <c r="A1" s="433" t="s">
        <v>414</v>
      </c>
      <c r="B1" s="434"/>
      <c r="C1" s="434"/>
      <c r="D1" s="434"/>
      <c r="E1" s="434"/>
      <c r="F1" s="434"/>
      <c r="G1" s="434"/>
      <c r="H1" s="434"/>
      <c r="I1" s="434"/>
      <c r="J1" s="434"/>
      <c r="K1" s="434"/>
      <c r="L1" s="434"/>
      <c r="M1" s="434"/>
      <c r="N1" s="434"/>
      <c r="O1" s="434"/>
    </row>
    <row r="2" spans="1:27" s="98" customFormat="1" ht="19" thickBot="1">
      <c r="A2" s="410" t="s">
        <v>91</v>
      </c>
      <c r="B2" s="411"/>
      <c r="C2" s="211" t="s">
        <v>92</v>
      </c>
      <c r="D2" s="97"/>
      <c r="E2" s="127"/>
      <c r="G2" s="127"/>
      <c r="I2" s="127"/>
      <c r="J2" s="97"/>
      <c r="K2" s="127"/>
      <c r="L2" s="97"/>
      <c r="M2"/>
      <c r="N2"/>
      <c r="O2"/>
      <c r="P2"/>
    </row>
    <row r="3" spans="1:27" s="98" customFormat="1" ht="18.5">
      <c r="A3" s="412" t="s">
        <v>95</v>
      </c>
      <c r="B3" s="413"/>
      <c r="C3" s="324"/>
      <c r="D3" s="97"/>
      <c r="E3" s="127"/>
      <c r="G3" s="127"/>
      <c r="I3" s="127"/>
      <c r="J3" s="97"/>
      <c r="K3" s="127"/>
      <c r="L3" s="97"/>
      <c r="M3"/>
      <c r="N3"/>
      <c r="O3"/>
      <c r="P3"/>
    </row>
    <row r="4" spans="1:27" s="98" customFormat="1" ht="19" customHeight="1" thickBot="1">
      <c r="A4" s="414" t="s">
        <v>96</v>
      </c>
      <c r="B4" s="415"/>
      <c r="C4" s="325"/>
      <c r="D4" s="97"/>
      <c r="E4" s="127"/>
      <c r="G4" s="127"/>
      <c r="I4" s="127"/>
      <c r="J4" s="97"/>
      <c r="K4" s="135"/>
      <c r="L4" s="97"/>
      <c r="M4"/>
      <c r="N4"/>
      <c r="O4"/>
      <c r="P4"/>
    </row>
    <row r="5" spans="1:27" s="98" customFormat="1" ht="19" customHeight="1" thickBot="1">
      <c r="A5" s="416" t="s">
        <v>97</v>
      </c>
      <c r="B5" s="417"/>
      <c r="C5" s="326">
        <f>SUM(C3:C4)</f>
        <v>0</v>
      </c>
      <c r="D5" s="97"/>
      <c r="E5" s="127"/>
      <c r="G5" s="127"/>
      <c r="I5" s="127"/>
      <c r="J5" s="97"/>
      <c r="K5" s="97"/>
      <c r="L5" s="97"/>
      <c r="M5"/>
      <c r="N5"/>
      <c r="O5"/>
      <c r="P5"/>
    </row>
    <row r="6" spans="1:27" s="98" customFormat="1" ht="19" customHeight="1" thickBot="1">
      <c r="A6" s="406" t="s">
        <v>98</v>
      </c>
      <c r="B6" s="407"/>
      <c r="C6" s="327">
        <f>'A- Ressources prévisionnelles'!E49</f>
        <v>0</v>
      </c>
      <c r="D6" s="97"/>
      <c r="I6" s="97"/>
      <c r="J6" s="97"/>
      <c r="K6" s="97"/>
      <c r="L6" s="97"/>
      <c r="M6"/>
      <c r="N6"/>
      <c r="O6"/>
      <c r="P6"/>
    </row>
    <row r="7" spans="1:27" ht="88" customHeight="1" thickBot="1">
      <c r="A7" s="408" t="s">
        <v>100</v>
      </c>
      <c r="B7" s="409"/>
      <c r="C7" s="328" t="s">
        <v>450</v>
      </c>
      <c r="D7" s="1"/>
      <c r="E7" s="426" t="s">
        <v>438</v>
      </c>
      <c r="F7" s="204" t="s">
        <v>439</v>
      </c>
      <c r="G7" s="204" t="s">
        <v>57</v>
      </c>
      <c r="H7" s="204" t="s">
        <v>441</v>
      </c>
      <c r="I7" s="204" t="s">
        <v>469</v>
      </c>
      <c r="J7"/>
    </row>
    <row r="8" spans="1:27" ht="120" customHeight="1">
      <c r="A8" s="420" t="s">
        <v>412</v>
      </c>
      <c r="B8" s="421"/>
      <c r="C8" s="199">
        <f>H21</f>
        <v>0</v>
      </c>
      <c r="D8" s="1"/>
      <c r="E8" s="427"/>
      <c r="F8" s="204" t="s">
        <v>440</v>
      </c>
      <c r="G8" s="78">
        <f>'1 - Frais de personnel'!M105</f>
        <v>0</v>
      </c>
      <c r="H8" s="78">
        <f>'2 - OCS '!D10</f>
        <v>0</v>
      </c>
      <c r="I8" s="278">
        <f>'3 - Coût unitaire'!I105</f>
        <v>0</v>
      </c>
      <c r="J8"/>
    </row>
    <row r="9" spans="1:27" ht="15.5">
      <c r="A9" s="422" t="s">
        <v>393</v>
      </c>
      <c r="B9" s="423"/>
      <c r="C9" s="200">
        <f>J21</f>
        <v>0</v>
      </c>
      <c r="D9" s="1"/>
      <c r="E9" s="428"/>
      <c r="F9" s="204" t="s">
        <v>49</v>
      </c>
      <c r="G9" s="429">
        <f>SUM(G8:I8)</f>
        <v>0</v>
      </c>
      <c r="H9" s="430"/>
      <c r="I9" s="430"/>
      <c r="J9"/>
    </row>
    <row r="10" spans="1:27" ht="15.5">
      <c r="A10" s="422" t="s">
        <v>394</v>
      </c>
      <c r="B10" s="423"/>
      <c r="C10" s="200">
        <f>L21</f>
        <v>0</v>
      </c>
      <c r="D10" s="1"/>
    </row>
    <row r="11" spans="1:27" ht="16" thickBot="1">
      <c r="A11" s="418" t="s">
        <v>395</v>
      </c>
      <c r="B11" s="419"/>
      <c r="C11" s="201">
        <f>N21</f>
        <v>0</v>
      </c>
      <c r="D11" s="1"/>
    </row>
    <row r="12" spans="1:27">
      <c r="D12" s="1"/>
    </row>
    <row r="13" spans="1:27" ht="66" customHeight="1" thickBot="1">
      <c r="A13" s="431" t="s">
        <v>422</v>
      </c>
      <c r="B13" s="431"/>
      <c r="C13" s="432"/>
      <c r="D13" s="424" t="s">
        <v>423</v>
      </c>
      <c r="E13" s="425"/>
      <c r="F13" s="425"/>
      <c r="G13" s="425"/>
      <c r="H13" s="425"/>
      <c r="I13" s="425"/>
      <c r="J13" s="425"/>
      <c r="K13" s="425"/>
      <c r="L13" s="425"/>
      <c r="M13" s="425"/>
      <c r="N13" s="425"/>
      <c r="O13" s="425"/>
    </row>
    <row r="14" spans="1:27" s="101" customFormat="1" ht="44" thickBot="1">
      <c r="A14" s="107" t="s">
        <v>425</v>
      </c>
      <c r="B14" s="107" t="s">
        <v>101</v>
      </c>
      <c r="C14" s="108" t="s">
        <v>102</v>
      </c>
      <c r="D14" s="106" t="s">
        <v>426</v>
      </c>
      <c r="E14" s="107" t="s">
        <v>427</v>
      </c>
      <c r="F14" s="107" t="s">
        <v>428</v>
      </c>
      <c r="G14" s="107" t="s">
        <v>429</v>
      </c>
      <c r="H14" s="107" t="s">
        <v>432</v>
      </c>
      <c r="I14" s="107" t="s">
        <v>103</v>
      </c>
      <c r="J14" s="107" t="s">
        <v>433</v>
      </c>
      <c r="K14" s="107" t="s">
        <v>448</v>
      </c>
      <c r="L14" s="107" t="s">
        <v>104</v>
      </c>
      <c r="M14" s="107" t="s">
        <v>449</v>
      </c>
      <c r="N14" s="109" t="s">
        <v>431</v>
      </c>
      <c r="O14" s="215" t="s">
        <v>396</v>
      </c>
      <c r="P14"/>
      <c r="Q14"/>
      <c r="R14"/>
      <c r="S14"/>
      <c r="T14"/>
      <c r="U14"/>
      <c r="V14"/>
      <c r="W14"/>
      <c r="X14"/>
      <c r="Y14"/>
      <c r="Z14"/>
      <c r="AA14"/>
    </row>
    <row r="15" spans="1:27" s="101" customFormat="1" ht="218" thickBot="1">
      <c r="A15" s="162"/>
      <c r="B15" s="152"/>
      <c r="C15" s="153"/>
      <c r="D15" s="156" t="s">
        <v>474</v>
      </c>
      <c r="E15" s="152"/>
      <c r="F15" s="163" t="s">
        <v>351</v>
      </c>
      <c r="G15" s="163" t="s">
        <v>390</v>
      </c>
      <c r="H15" s="152"/>
      <c r="I15" s="157" t="s">
        <v>382</v>
      </c>
      <c r="J15" s="163" t="s">
        <v>451</v>
      </c>
      <c r="K15" s="152"/>
      <c r="L15" s="163" t="s">
        <v>397</v>
      </c>
      <c r="M15" s="155" t="s">
        <v>397</v>
      </c>
      <c r="N15" s="155"/>
      <c r="O15" s="155"/>
      <c r="P15"/>
    </row>
    <row r="16" spans="1:27">
      <c r="A16" s="329"/>
      <c r="B16" s="302">
        <f>SUMIFS('1 - Frais de personnel'!$M$5:$M$104,'1 - Frais de personnel'!$C$5:$C$104,'Syn dépenses Bénéficiaire'!A16)+SUMIFS('2 - OCS '!$D$6:$D$9,'2 - OCS '!$B$6:$B$9,'Syn dépenses Bénéficiaire'!A16)+SUMIFS('3 - Coût unitaire'!$I$5:$I$104,'3 - Coût unitaire'!$C$5:$C$104,'Syn dépenses Bénéficiaire'!A16)</f>
        <v>0</v>
      </c>
      <c r="C16" s="265" t="str">
        <f>IF(B16=0,"",B16/$B$21)</f>
        <v/>
      </c>
      <c r="D16" s="331"/>
      <c r="E16" s="303">
        <f>D16*B16</f>
        <v>0</v>
      </c>
      <c r="F16" s="304" t="s">
        <v>421</v>
      </c>
      <c r="G16" s="304" t="s">
        <v>421</v>
      </c>
      <c r="H16" s="303">
        <f>E16</f>
        <v>0</v>
      </c>
      <c r="I16" s="333"/>
      <c r="J16" s="305">
        <f>ROUNDDOWN(H16*I16,2)</f>
        <v>0</v>
      </c>
      <c r="K16" s="306" t="str">
        <f>IF(J16=0,"",J16/B16)</f>
        <v/>
      </c>
      <c r="L16" s="305">
        <f>H16-J16</f>
        <v>0</v>
      </c>
      <c r="M16" s="306" t="str">
        <f>IF(L16=0,"",L16/B16)</f>
        <v/>
      </c>
      <c r="N16" s="307">
        <f>B16-J16-L16</f>
        <v>0</v>
      </c>
      <c r="O16" s="308" t="str">
        <f>IF(N16=0,"",N16/B16)</f>
        <v/>
      </c>
    </row>
    <row r="17" spans="1:15">
      <c r="A17" s="330"/>
      <c r="B17" s="301">
        <f>SUMIFS('1 - Frais de personnel'!$M$5:$M$104,'1 - Frais de personnel'!$C$5:$C$104,'Syn dépenses Bénéficiaire'!A17)+SUMIFS('2 - OCS '!$D$6:$D$9,'2 - OCS '!$B$6:$B$9,'Syn dépenses Bénéficiaire'!A17)+SUMIFS('3 - Coût unitaire'!$I$5:$I$104,'3 - Coût unitaire'!$C$5:$C$104,'Syn dépenses Bénéficiaire'!A17)</f>
        <v>0</v>
      </c>
      <c r="C17" s="266" t="str">
        <f t="shared" ref="C17:C20" si="0">IF(B17=0,"",B17/$B$21)</f>
        <v/>
      </c>
      <c r="D17" s="332"/>
      <c r="E17" s="248">
        <f>D17*B17</f>
        <v>0</v>
      </c>
      <c r="F17" s="249" t="s">
        <v>421</v>
      </c>
      <c r="G17" s="249" t="s">
        <v>421</v>
      </c>
      <c r="H17" s="248">
        <f t="shared" ref="H17:H20" si="1">E17</f>
        <v>0</v>
      </c>
      <c r="I17" s="334"/>
      <c r="J17" s="251">
        <f t="shared" ref="J17:J20" si="2">ROUNDDOWN(H17*I17,2)</f>
        <v>0</v>
      </c>
      <c r="K17" s="250" t="str">
        <f t="shared" ref="K17:K20" si="3">IF(J17=0,"",J17/B17)</f>
        <v/>
      </c>
      <c r="L17" s="251">
        <f>H17-J17</f>
        <v>0</v>
      </c>
      <c r="M17" s="250" t="str">
        <f t="shared" ref="M17:M20" si="4">IF(L17=0,"",L17/B17)</f>
        <v/>
      </c>
      <c r="N17" s="253">
        <f t="shared" ref="N17:N20" si="5">B17-J17-L17</f>
        <v>0</v>
      </c>
      <c r="O17" s="252" t="str">
        <f t="shared" ref="O17:O20" si="6">IF(N17=0,"",N17/B17)</f>
        <v/>
      </c>
    </row>
    <row r="18" spans="1:15">
      <c r="A18" s="330"/>
      <c r="B18" s="301">
        <f>SUMIFS('1 - Frais de personnel'!$M$5:$M$104,'1 - Frais de personnel'!$C$5:$C$104,'Syn dépenses Bénéficiaire'!A18)+SUMIFS('2 - OCS '!$D$6:$D$9,'2 - OCS '!$B$6:$B$9,'Syn dépenses Bénéficiaire'!A18)+SUMIFS('3 - Coût unitaire'!$I$5:$I$104,'3 - Coût unitaire'!$C$5:$C$104,'Syn dépenses Bénéficiaire'!A18)</f>
        <v>0</v>
      </c>
      <c r="C18" s="266" t="str">
        <f t="shared" si="0"/>
        <v/>
      </c>
      <c r="D18" s="332"/>
      <c r="E18" s="248">
        <f>D18*B18</f>
        <v>0</v>
      </c>
      <c r="F18" s="249" t="s">
        <v>421</v>
      </c>
      <c r="G18" s="249" t="s">
        <v>421</v>
      </c>
      <c r="H18" s="248">
        <f t="shared" si="1"/>
        <v>0</v>
      </c>
      <c r="I18" s="334"/>
      <c r="J18" s="251">
        <f t="shared" si="2"/>
        <v>0</v>
      </c>
      <c r="K18" s="250" t="str">
        <f t="shared" si="3"/>
        <v/>
      </c>
      <c r="L18" s="251">
        <f t="shared" ref="L18:L20" si="7">H18-J18</f>
        <v>0</v>
      </c>
      <c r="M18" s="250" t="str">
        <f t="shared" si="4"/>
        <v/>
      </c>
      <c r="N18" s="253">
        <f t="shared" si="5"/>
        <v>0</v>
      </c>
      <c r="O18" s="252" t="str">
        <f t="shared" si="6"/>
        <v/>
      </c>
    </row>
    <row r="19" spans="1:15">
      <c r="A19" s="330"/>
      <c r="B19" s="301">
        <f>SUMIFS('1 - Frais de personnel'!$M$5:$M$104,'1 - Frais de personnel'!$C$5:$C$104,'Syn dépenses Bénéficiaire'!A19)+SUMIFS('2 - OCS '!$D$6:$D$9,'2 - OCS '!$B$6:$B$9,'Syn dépenses Bénéficiaire'!A19)+SUMIFS('3 - Coût unitaire'!$I$5:$I$104,'3 - Coût unitaire'!$C$5:$C$104,'Syn dépenses Bénéficiaire'!A19)</f>
        <v>0</v>
      </c>
      <c r="C19" s="266" t="str">
        <f t="shared" si="0"/>
        <v/>
      </c>
      <c r="D19" s="332"/>
      <c r="E19" s="248">
        <f t="shared" ref="E19:E20" si="8">D19*B19</f>
        <v>0</v>
      </c>
      <c r="F19" s="249" t="s">
        <v>421</v>
      </c>
      <c r="G19" s="249" t="s">
        <v>421</v>
      </c>
      <c r="H19" s="248">
        <f t="shared" si="1"/>
        <v>0</v>
      </c>
      <c r="I19" s="334"/>
      <c r="J19" s="251">
        <f t="shared" si="2"/>
        <v>0</v>
      </c>
      <c r="K19" s="250" t="str">
        <f t="shared" si="3"/>
        <v/>
      </c>
      <c r="L19" s="251">
        <f t="shared" si="7"/>
        <v>0</v>
      </c>
      <c r="M19" s="250" t="str">
        <f t="shared" si="4"/>
        <v/>
      </c>
      <c r="N19" s="253">
        <f t="shared" si="5"/>
        <v>0</v>
      </c>
      <c r="O19" s="252" t="str">
        <f t="shared" si="6"/>
        <v/>
      </c>
    </row>
    <row r="20" spans="1:15">
      <c r="A20" s="330"/>
      <c r="B20" s="301">
        <f>SUMIFS('1 - Frais de personnel'!$M$5:$M$104,'1 - Frais de personnel'!$C$5:$C$104,'Syn dépenses Bénéficiaire'!A20)+SUMIFS('2 - OCS '!$D$6:$D$9,'2 - OCS '!$B$6:$B$9,'Syn dépenses Bénéficiaire'!A20)+SUMIFS('3 - Coût unitaire'!$I$5:$I$104,'3 - Coût unitaire'!$C$5:$C$104,'Syn dépenses Bénéficiaire'!A20)</f>
        <v>0</v>
      </c>
      <c r="C20" s="266" t="str">
        <f t="shared" si="0"/>
        <v/>
      </c>
      <c r="D20" s="332"/>
      <c r="E20" s="248">
        <f t="shared" si="8"/>
        <v>0</v>
      </c>
      <c r="F20" s="249" t="s">
        <v>421</v>
      </c>
      <c r="G20" s="249" t="s">
        <v>421</v>
      </c>
      <c r="H20" s="248">
        <f t="shared" si="1"/>
        <v>0</v>
      </c>
      <c r="I20" s="334"/>
      <c r="J20" s="251">
        <f t="shared" si="2"/>
        <v>0</v>
      </c>
      <c r="K20" s="250" t="str">
        <f t="shared" si="3"/>
        <v/>
      </c>
      <c r="L20" s="251">
        <f t="shared" si="7"/>
        <v>0</v>
      </c>
      <c r="M20" s="250" t="str">
        <f t="shared" si="4"/>
        <v/>
      </c>
      <c r="N20" s="253">
        <f t="shared" si="5"/>
        <v>0</v>
      </c>
      <c r="O20" s="252" t="str">
        <f t="shared" si="6"/>
        <v/>
      </c>
    </row>
    <row r="21" spans="1:15" ht="15" thickBot="1">
      <c r="A21" s="267" t="s">
        <v>106</v>
      </c>
      <c r="B21" s="268">
        <f>SUM(B16:B20)</f>
        <v>0</v>
      </c>
      <c r="C21" s="269">
        <f>SUM(C16:C20)</f>
        <v>0</v>
      </c>
      <c r="D21" s="255"/>
      <c r="E21" s="114">
        <f>SUM(E16:E20)</f>
        <v>0</v>
      </c>
      <c r="F21" s="255"/>
      <c r="G21" s="255"/>
      <c r="H21" s="114">
        <f>SUM(H16:H20)</f>
        <v>0</v>
      </c>
      <c r="I21" s="255"/>
      <c r="J21" s="114">
        <f>SUM(J16:J20)</f>
        <v>0</v>
      </c>
      <c r="K21" s="114"/>
      <c r="L21" s="114">
        <f>SUM(L16:L20)</f>
        <v>0</v>
      </c>
      <c r="M21" s="114"/>
      <c r="N21" s="114">
        <f>SUM(N16:N20)</f>
        <v>0</v>
      </c>
      <c r="O21" s="202"/>
    </row>
    <row r="24" spans="1:15" ht="29">
      <c r="A24" s="203" t="s">
        <v>110</v>
      </c>
      <c r="B24" s="404" t="s">
        <v>398</v>
      </c>
      <c r="C24" s="404" t="s">
        <v>399</v>
      </c>
      <c r="D24" s="204" t="s">
        <v>400</v>
      </c>
      <c r="E24" s="204" t="s">
        <v>401</v>
      </c>
      <c r="F24" s="205" t="s">
        <v>402</v>
      </c>
      <c r="G24" s="205" t="s">
        <v>403</v>
      </c>
      <c r="H24" s="205" t="s">
        <v>404</v>
      </c>
      <c r="I24" s="205" t="s">
        <v>405</v>
      </c>
    </row>
    <row r="25" spans="1:15">
      <c r="A25" s="204" t="s">
        <v>406</v>
      </c>
      <c r="B25" s="405"/>
      <c r="C25" s="405"/>
      <c r="D25" s="204" t="s">
        <v>407</v>
      </c>
      <c r="E25" s="204" t="s">
        <v>407</v>
      </c>
      <c r="F25" s="206"/>
      <c r="G25" s="206"/>
      <c r="H25" s="206"/>
      <c r="I25" s="206"/>
    </row>
    <row r="26" spans="1:15">
      <c r="A26" s="204" t="s">
        <v>20</v>
      </c>
      <c r="B26" s="335"/>
      <c r="C26" s="335"/>
      <c r="D26" s="335"/>
      <c r="E26" s="335"/>
      <c r="F26" s="335"/>
      <c r="G26" s="335"/>
      <c r="H26" s="335"/>
      <c r="I26" s="335"/>
    </row>
    <row r="27" spans="1:15">
      <c r="A27" s="204" t="s">
        <v>21</v>
      </c>
      <c r="B27" s="335"/>
      <c r="C27" s="335"/>
      <c r="D27" s="335"/>
      <c r="E27" s="335"/>
      <c r="F27" s="335"/>
      <c r="G27" s="335"/>
      <c r="H27" s="335"/>
      <c r="I27" s="335"/>
    </row>
    <row r="28" spans="1:15">
      <c r="A28" s="204" t="s">
        <v>408</v>
      </c>
      <c r="B28" s="335"/>
      <c r="C28" s="335"/>
      <c r="D28" s="335"/>
      <c r="E28" s="335"/>
      <c r="F28" s="335"/>
      <c r="G28" s="335"/>
      <c r="H28" s="335"/>
      <c r="I28" s="335"/>
    </row>
    <row r="29" spans="1:15">
      <c r="A29" s="204" t="s">
        <v>409</v>
      </c>
      <c r="B29" s="335"/>
      <c r="C29" s="335"/>
      <c r="D29" s="335"/>
      <c r="E29" s="335"/>
      <c r="F29" s="335"/>
      <c r="G29" s="335"/>
      <c r="H29" s="335"/>
      <c r="I29" s="335"/>
    </row>
    <row r="30" spans="1:15">
      <c r="A30" s="204" t="s">
        <v>410</v>
      </c>
      <c r="B30" s="335"/>
      <c r="C30" s="335"/>
      <c r="D30" s="335"/>
      <c r="E30" s="335"/>
      <c r="F30" s="335"/>
      <c r="G30" s="335"/>
      <c r="H30" s="335"/>
      <c r="I30" s="335"/>
    </row>
  </sheetData>
  <sheetProtection algorithmName="SHA-512" hashValue="4y2EotcWymVFZhY9lGS9dTJdXkv1k/Hs7Di6gb4lagHqw2RBPQCBAFzol6YYTysLTMZ9aTxzSxGX25GCMETnuw==" saltValue="fTyvE9scPFjzV6PPKwdQew==" spinCount="100000" sheet="1" objects="1" scenarios="1"/>
  <mergeCells count="17">
    <mergeCell ref="D13:O13"/>
    <mergeCell ref="E7:E9"/>
    <mergeCell ref="G9:I9"/>
    <mergeCell ref="A13:C13"/>
    <mergeCell ref="A1:O1"/>
    <mergeCell ref="B24:B25"/>
    <mergeCell ref="C24:C25"/>
    <mergeCell ref="A6:B6"/>
    <mergeCell ref="A7:B7"/>
    <mergeCell ref="A2:B2"/>
    <mergeCell ref="A3:B3"/>
    <mergeCell ref="A4:B4"/>
    <mergeCell ref="A5:B5"/>
    <mergeCell ref="A11:B11"/>
    <mergeCell ref="A8:B8"/>
    <mergeCell ref="A9:B9"/>
    <mergeCell ref="A10:B10"/>
  </mergeCells>
  <phoneticPr fontId="19" type="noConversion"/>
  <conditionalFormatting sqref="J16:O20">
    <cfRule type="cellIs" dxfId="5" priority="1" operator="notEqual">
      <formula>#REF!</formula>
    </cfRule>
  </conditionalFormatting>
  <dataValidations count="1">
    <dataValidation type="list" allowBlank="1" showInputMessage="1" showErrorMessage="1" promptTitle="Sélectionnez un type d'action" prompt="Cliquez sur le menu déroulant et associez un type d'action au poste choisi tel que présenté dans les lignes 4 à 12 de l'onglet 0_x000a_" sqref="A16:A20" xr:uid="{FD1601C8-87AB-4274-979F-BBA5B2FE01E8}">
      <formula1>"Etude de faisabilité,Réa-PDE-JA,Conseil technique ateliers,Conseil vision globale,Conseil JA dossier 75.01,Conseil JA dossier 73.01,Suivi-PDE-JA,Conseil réduction pollution sol,Conseil réduction déchet"</formula1>
    </dataValidation>
  </dataValidations>
  <pageMargins left="0.7" right="0.7" top="0.75" bottom="0.75" header="0.3" footer="0.3"/>
  <pageSetup paperSize="9" scale="2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B9E8-92B5-4F6F-8EED-3D722CA4BD0C}">
  <sheetPr codeName="Feuil4">
    <pageSetUpPr fitToPage="1"/>
  </sheetPr>
  <dimension ref="A1:P30"/>
  <sheetViews>
    <sheetView showGridLines="0" topLeftCell="A7" zoomScale="73" zoomScaleNormal="60" workbookViewId="0">
      <selection activeCell="D15" sqref="D15"/>
    </sheetView>
  </sheetViews>
  <sheetFormatPr baseColWidth="10" defaultColWidth="11.453125" defaultRowHeight="14.5"/>
  <cols>
    <col min="1" max="1" width="21.453125" customWidth="1"/>
    <col min="2" max="2" width="24.453125" customWidth="1"/>
    <col min="3" max="3" width="21.1796875" customWidth="1"/>
    <col min="4" max="4" width="62.81640625" customWidth="1"/>
    <col min="5" max="5" width="15.453125" bestFit="1" customWidth="1"/>
    <col min="6" max="6" width="24.81640625" customWidth="1"/>
    <col min="7" max="7" width="20.81640625" customWidth="1"/>
    <col min="8" max="8" width="16.453125" bestFit="1" customWidth="1"/>
    <col min="9" max="9" width="19.453125" customWidth="1"/>
    <col min="10" max="10" width="14.453125" bestFit="1" customWidth="1"/>
    <col min="11" max="11" width="15.81640625" bestFit="1" customWidth="1"/>
    <col min="12" max="12" width="19.453125" bestFit="1" customWidth="1"/>
    <col min="13" max="13" width="26.7265625" customWidth="1"/>
    <col min="16" max="16" width="27.54296875" customWidth="1"/>
  </cols>
  <sheetData>
    <row r="1" spans="1:16" ht="26.5" thickBot="1">
      <c r="A1" s="435" t="s">
        <v>369</v>
      </c>
      <c r="B1" s="435"/>
      <c r="C1" s="435"/>
      <c r="D1" s="435"/>
      <c r="E1" s="435"/>
      <c r="F1" s="435"/>
      <c r="G1" s="435"/>
      <c r="H1" s="435"/>
      <c r="I1" s="435"/>
      <c r="J1" s="435"/>
      <c r="K1" s="435"/>
      <c r="L1" s="435"/>
      <c r="M1" s="435"/>
      <c r="N1" s="435"/>
      <c r="O1" s="435"/>
      <c r="P1" s="435"/>
    </row>
    <row r="2" spans="1:16" s="98" customFormat="1" ht="19" thickBot="1">
      <c r="A2" s="416" t="s">
        <v>91</v>
      </c>
      <c r="B2" s="417"/>
      <c r="C2" s="119" t="s">
        <v>93</v>
      </c>
      <c r="D2" s="111" t="s">
        <v>94</v>
      </c>
      <c r="F2" s="127"/>
      <c r="H2" s="127"/>
      <c r="J2" s="127"/>
      <c r="K2" s="97"/>
      <c r="L2" s="127"/>
    </row>
    <row r="3" spans="1:16" s="98" customFormat="1" ht="18.5">
      <c r="A3" s="412" t="s">
        <v>95</v>
      </c>
      <c r="B3" s="413"/>
      <c r="C3" s="115"/>
      <c r="D3" s="110"/>
      <c r="F3" s="127"/>
      <c r="H3" s="127"/>
      <c r="J3" s="127"/>
      <c r="K3" s="97"/>
      <c r="L3" s="127"/>
    </row>
    <row r="4" spans="1:16" s="98" customFormat="1" ht="19" thickBot="1">
      <c r="A4" s="414" t="s">
        <v>96</v>
      </c>
      <c r="B4" s="415"/>
      <c r="C4" s="99"/>
      <c r="D4" s="104"/>
      <c r="F4" s="127"/>
      <c r="H4" s="127"/>
      <c r="J4" s="127"/>
      <c r="K4" s="97"/>
      <c r="L4" s="97"/>
    </row>
    <row r="5" spans="1:16" s="98" customFormat="1" ht="19" thickBot="1">
      <c r="A5" s="416" t="s">
        <v>97</v>
      </c>
      <c r="B5" s="417"/>
      <c r="C5" s="116">
        <f>SUM(C3:C4)</f>
        <v>0</v>
      </c>
      <c r="D5" s="112">
        <f>SUM(D3:D4)</f>
        <v>0</v>
      </c>
      <c r="F5" s="127"/>
      <c r="H5" s="127"/>
      <c r="J5" s="127"/>
      <c r="K5" s="97"/>
      <c r="L5" s="97"/>
    </row>
    <row r="6" spans="1:16" s="98" customFormat="1" ht="19" thickBot="1">
      <c r="A6" s="406" t="s">
        <v>99</v>
      </c>
      <c r="B6" s="407"/>
      <c r="C6" s="117">
        <f>'A- Ressources prévisionnelles'!J49</f>
        <v>0</v>
      </c>
      <c r="D6" s="118">
        <f>'Syn dépenses Bénéficiaire'!C6-'Syn dépenses Instructeur'!C6</f>
        <v>0</v>
      </c>
      <c r="J6" s="97"/>
      <c r="K6" s="97"/>
      <c r="L6" s="97"/>
    </row>
    <row r="7" spans="1:16" ht="110.5" customHeight="1">
      <c r="A7" s="420" t="s">
        <v>392</v>
      </c>
      <c r="B7" s="421"/>
      <c r="C7" s="199">
        <f>H20</f>
        <v>0</v>
      </c>
      <c r="D7" s="199">
        <f>'Syn dépenses Bénéficiaire'!C8-'Syn dépenses Instructeur'!C7</f>
        <v>0</v>
      </c>
      <c r="F7" s="426" t="s">
        <v>443</v>
      </c>
      <c r="G7" s="225" t="s">
        <v>439</v>
      </c>
      <c r="H7" s="225" t="s">
        <v>57</v>
      </c>
      <c r="I7" s="225" t="s">
        <v>441</v>
      </c>
      <c r="J7" s="225" t="s">
        <v>469</v>
      </c>
    </row>
    <row r="8" spans="1:16" ht="15.5">
      <c r="A8" s="422" t="s">
        <v>393</v>
      </c>
      <c r="B8" s="423"/>
      <c r="C8" s="200">
        <f>J20</f>
        <v>0</v>
      </c>
      <c r="D8" s="200">
        <f>'Syn dépenses Bénéficiaire'!C9-'Syn dépenses Instructeur'!C8</f>
        <v>0</v>
      </c>
      <c r="F8" s="427"/>
      <c r="G8" s="225" t="s">
        <v>440</v>
      </c>
      <c r="H8" s="78">
        <f>'1 - Frais de personnel'!AA105</f>
        <v>0</v>
      </c>
      <c r="I8" s="78">
        <f>'2 - OCS '!H10</f>
        <v>0</v>
      </c>
      <c r="J8" s="78">
        <f>'3 - Coût unitaire'!R105</f>
        <v>0</v>
      </c>
    </row>
    <row r="9" spans="1:16" ht="15.5">
      <c r="A9" s="422" t="s">
        <v>394</v>
      </c>
      <c r="B9" s="423"/>
      <c r="C9" s="200">
        <f>L20</f>
        <v>0</v>
      </c>
      <c r="D9" s="200">
        <f>'Syn dépenses Bénéficiaire'!C10-'Syn dépenses Instructeur'!C9</f>
        <v>0</v>
      </c>
      <c r="F9" s="428"/>
      <c r="G9" s="225" t="s">
        <v>49</v>
      </c>
      <c r="H9" s="429">
        <f>SUM(H8:J8)</f>
        <v>0</v>
      </c>
      <c r="I9" s="430"/>
      <c r="J9" s="430"/>
    </row>
    <row r="10" spans="1:16" ht="16" thickBot="1">
      <c r="A10" s="418" t="s">
        <v>395</v>
      </c>
      <c r="B10" s="419"/>
      <c r="C10" s="201">
        <f>N20</f>
        <v>0</v>
      </c>
      <c r="D10" s="201">
        <f>'Syn dépenses Bénéficiaire'!C11-'Syn dépenses Instructeur'!C10</f>
        <v>0</v>
      </c>
    </row>
    <row r="12" spans="1:16" ht="40.5" customHeight="1" thickBot="1">
      <c r="A12" s="436" t="s">
        <v>442</v>
      </c>
      <c r="B12" s="436"/>
      <c r="C12" s="437"/>
      <c r="D12" s="441" t="s">
        <v>424</v>
      </c>
      <c r="E12" s="442"/>
      <c r="F12" s="442"/>
      <c r="G12" s="442"/>
      <c r="H12" s="442"/>
      <c r="I12" s="442"/>
      <c r="J12" s="442"/>
      <c r="K12" s="442"/>
      <c r="L12" s="442"/>
      <c r="M12" s="442"/>
      <c r="N12" s="442"/>
      <c r="O12" s="442"/>
      <c r="P12" s="442"/>
    </row>
    <row r="13" spans="1:16" s="101" customFormat="1" ht="58.5" thickBot="1">
      <c r="A13" s="160" t="s">
        <v>425</v>
      </c>
      <c r="B13" s="160" t="s">
        <v>107</v>
      </c>
      <c r="C13" s="161" t="s">
        <v>102</v>
      </c>
      <c r="D13" s="106" t="s">
        <v>426</v>
      </c>
      <c r="E13" s="107" t="s">
        <v>427</v>
      </c>
      <c r="F13" s="107" t="s">
        <v>428</v>
      </c>
      <c r="G13" s="107" t="s">
        <v>429</v>
      </c>
      <c r="H13" s="107" t="s">
        <v>430</v>
      </c>
      <c r="I13" s="107" t="s">
        <v>103</v>
      </c>
      <c r="J13" s="107" t="s">
        <v>105</v>
      </c>
      <c r="K13" s="107" t="s">
        <v>454</v>
      </c>
      <c r="L13" s="107" t="s">
        <v>104</v>
      </c>
      <c r="M13" s="107" t="s">
        <v>455</v>
      </c>
      <c r="N13" s="109" t="s">
        <v>431</v>
      </c>
      <c r="O13" s="107" t="s">
        <v>396</v>
      </c>
      <c r="P13" s="109" t="s">
        <v>39</v>
      </c>
    </row>
    <row r="14" spans="1:16" s="101" customFormat="1" ht="261">
      <c r="A14" s="158"/>
      <c r="B14" s="160"/>
      <c r="C14" s="161"/>
      <c r="D14" s="156" t="s">
        <v>453</v>
      </c>
      <c r="E14" s="152"/>
      <c r="F14" s="163" t="s">
        <v>351</v>
      </c>
      <c r="G14" s="163" t="s">
        <v>390</v>
      </c>
      <c r="H14" s="152"/>
      <c r="I14" s="157" t="s">
        <v>382</v>
      </c>
      <c r="J14" s="163" t="s">
        <v>451</v>
      </c>
      <c r="K14" s="152"/>
      <c r="L14" s="163" t="s">
        <v>397</v>
      </c>
      <c r="M14" s="155" t="s">
        <v>397</v>
      </c>
      <c r="N14" s="155"/>
      <c r="O14" s="155"/>
      <c r="P14" s="154"/>
    </row>
    <row r="15" spans="1:16">
      <c r="A15" s="38">
        <f>'Syn dépenses Bénéficiaire'!A16</f>
        <v>0</v>
      </c>
      <c r="B15" s="105">
        <f>SUMIFS('1 - Frais de personnel'!$AA$5:$AA$104,'1 - Frais de personnel'!$P$5:$P$104,'Syn dépenses Instructeur'!A15)+SUMIFS('2 - OCS '!$H$6:$H$9,'2 - OCS '!$I$6:$I$9,'Syn dépenses Instructeur'!A15)+SUMIFS('3 - Coût unitaire'!$R$5:$R$104,'3 - Coût unitaire'!$L$5:$L$104,'Syn dépenses Instructeur'!A15)</f>
        <v>0</v>
      </c>
      <c r="C15" s="256" t="str">
        <f>IF(B15=0,"",B15/$B$20)</f>
        <v/>
      </c>
      <c r="D15" s="120"/>
      <c r="E15" s="105">
        <f>D15*B15</f>
        <v>0</v>
      </c>
      <c r="F15" s="216" t="s">
        <v>421</v>
      </c>
      <c r="G15" s="216" t="s">
        <v>421</v>
      </c>
      <c r="H15" s="105">
        <f>E15</f>
        <v>0</v>
      </c>
      <c r="I15" s="121"/>
      <c r="J15" s="113">
        <f>ROUNDDOWN(H15*I15,2)</f>
        <v>0</v>
      </c>
      <c r="K15" s="217" t="str">
        <f>IF(J15=0,"",J15/B15)</f>
        <v/>
      </c>
      <c r="L15" s="113">
        <f>H15-J15</f>
        <v>0</v>
      </c>
      <c r="M15" s="218" t="str">
        <f>IF(L15=0,"",L15/B15)</f>
        <v/>
      </c>
      <c r="N15" s="130">
        <f>B15-J15-L15</f>
        <v>0</v>
      </c>
      <c r="O15" s="218" t="str">
        <f>IF(N15=0,"",N15/B15)</f>
        <v/>
      </c>
      <c r="P15" s="133"/>
    </row>
    <row r="16" spans="1:16">
      <c r="A16" s="38">
        <f>'Syn dépenses Bénéficiaire'!A17</f>
        <v>0</v>
      </c>
      <c r="B16" s="105">
        <f>SUMIFS('1 - Frais de personnel'!$AA$5:$AA$104,'1 - Frais de personnel'!$P$5:$P$104,'Syn dépenses Instructeur'!A16)+SUMIFS('2 - OCS '!$H$9:$H$9,'2 - OCS '!$I$9:$I$9,'Syn dépenses Instructeur'!A16)+SUMIFS('3 - Coût unitaire'!$R$5:$R$104,'3 - Coût unitaire'!$L$5:$L$104,'Syn dépenses Instructeur'!A16)</f>
        <v>0</v>
      </c>
      <c r="C16" s="256" t="str">
        <f t="shared" ref="C16:C19" si="0">IF(B16=0,"",B16/$B$20)</f>
        <v/>
      </c>
      <c r="D16" s="120"/>
      <c r="E16" s="105">
        <f>D16*B16</f>
        <v>0</v>
      </c>
      <c r="F16" s="216" t="s">
        <v>421</v>
      </c>
      <c r="G16" s="216" t="s">
        <v>421</v>
      </c>
      <c r="H16" s="105">
        <f t="shared" ref="H16:H19" si="1">E16</f>
        <v>0</v>
      </c>
      <c r="I16" s="121"/>
      <c r="J16" s="113">
        <f t="shared" ref="J16:J19" si="2">ROUNDDOWN(H16*I16,2)</f>
        <v>0</v>
      </c>
      <c r="K16" s="217" t="str">
        <f t="shared" ref="K16:K19" si="3">IF(J16=0,"",J16/B16)</f>
        <v/>
      </c>
      <c r="L16" s="113">
        <f>H16-J16</f>
        <v>0</v>
      </c>
      <c r="M16" s="218" t="str">
        <f t="shared" ref="M16:M19" si="4">IF(L16=0,"",L16/B16)</f>
        <v/>
      </c>
      <c r="N16" s="130">
        <f t="shared" ref="N16:N19" si="5">B16-J16-L16</f>
        <v>0</v>
      </c>
      <c r="O16" s="218" t="str">
        <f t="shared" ref="O16:O19" si="6">IF(N16=0,"",N16/B16)</f>
        <v/>
      </c>
      <c r="P16" s="131"/>
    </row>
    <row r="17" spans="1:16">
      <c r="A17" s="38">
        <f>'Syn dépenses Bénéficiaire'!A18</f>
        <v>0</v>
      </c>
      <c r="B17" s="105">
        <f>SUMIFS('1 - Frais de personnel'!$AA$5:$AA$104,'1 - Frais de personnel'!$P$5:$P$104,'Syn dépenses Instructeur'!A17)+SUMIFS('2 - OCS '!$H$9:$H$9,'2 - OCS '!$I$9:$I$9,'Syn dépenses Instructeur'!A17)+SUMIFS('3 - Coût unitaire'!$R$5:$R$104,'3 - Coût unitaire'!$L$5:$L$104,'Syn dépenses Instructeur'!A17)</f>
        <v>0</v>
      </c>
      <c r="C17" s="256" t="str">
        <f t="shared" si="0"/>
        <v/>
      </c>
      <c r="D17" s="120"/>
      <c r="E17" s="105">
        <f t="shared" ref="E17:E19" si="7">D17*B17</f>
        <v>0</v>
      </c>
      <c r="F17" s="216" t="s">
        <v>421</v>
      </c>
      <c r="G17" s="216" t="s">
        <v>421</v>
      </c>
      <c r="H17" s="105">
        <f t="shared" si="1"/>
        <v>0</v>
      </c>
      <c r="I17" s="121"/>
      <c r="J17" s="113">
        <f t="shared" si="2"/>
        <v>0</v>
      </c>
      <c r="K17" s="217" t="str">
        <f t="shared" si="3"/>
        <v/>
      </c>
      <c r="L17" s="113">
        <f t="shared" ref="L17:L19" si="8">H17-J17</f>
        <v>0</v>
      </c>
      <c r="M17" s="218" t="str">
        <f t="shared" si="4"/>
        <v/>
      </c>
      <c r="N17" s="130">
        <f t="shared" si="5"/>
        <v>0</v>
      </c>
      <c r="O17" s="218" t="str">
        <f t="shared" si="6"/>
        <v/>
      </c>
      <c r="P17" s="131"/>
    </row>
    <row r="18" spans="1:16">
      <c r="A18" s="38">
        <f>'Syn dépenses Bénéficiaire'!A19</f>
        <v>0</v>
      </c>
      <c r="B18" s="105">
        <f>SUMIFS('1 - Frais de personnel'!$AA$5:$AA$104,'1 - Frais de personnel'!$P$5:$P$104,'Syn dépenses Instructeur'!A18)+SUMIFS('2 - OCS '!$H$9:$H$9,'2 - OCS '!$I$9:$I$9,'Syn dépenses Instructeur'!A18)+SUMIFS('3 - Coût unitaire'!$R$5:$R$104,'3 - Coût unitaire'!$L$5:$L$104,'Syn dépenses Instructeur'!A18)</f>
        <v>0</v>
      </c>
      <c r="C18" s="256" t="str">
        <f t="shared" si="0"/>
        <v/>
      </c>
      <c r="D18" s="120"/>
      <c r="E18" s="105">
        <f t="shared" si="7"/>
        <v>0</v>
      </c>
      <c r="F18" s="216" t="s">
        <v>421</v>
      </c>
      <c r="G18" s="216" t="s">
        <v>421</v>
      </c>
      <c r="H18" s="105">
        <f t="shared" si="1"/>
        <v>0</v>
      </c>
      <c r="I18" s="121"/>
      <c r="J18" s="113">
        <f t="shared" si="2"/>
        <v>0</v>
      </c>
      <c r="K18" s="217" t="str">
        <f t="shared" si="3"/>
        <v/>
      </c>
      <c r="L18" s="113">
        <f t="shared" si="8"/>
        <v>0</v>
      </c>
      <c r="M18" s="218" t="str">
        <f t="shared" si="4"/>
        <v/>
      </c>
      <c r="N18" s="130">
        <f t="shared" si="5"/>
        <v>0</v>
      </c>
      <c r="O18" s="218" t="str">
        <f t="shared" si="6"/>
        <v/>
      </c>
      <c r="P18" s="131"/>
    </row>
    <row r="19" spans="1:16">
      <c r="A19" s="38">
        <f>'Syn dépenses Bénéficiaire'!A20</f>
        <v>0</v>
      </c>
      <c r="B19" s="105">
        <f>SUMIFS('1 - Frais de personnel'!$AA$5:$AA$104,'1 - Frais de personnel'!$P$5:$P$104,'Syn dépenses Instructeur'!A19)+SUMIFS('2 - OCS '!$H$9:$H$9,'2 - OCS '!$I$9:$I$9,'Syn dépenses Instructeur'!A19)+SUMIFS('3 - Coût unitaire'!$R$5:$R$104,'3 - Coût unitaire'!$L$5:$L$104,'Syn dépenses Instructeur'!A19)</f>
        <v>0</v>
      </c>
      <c r="C19" s="256" t="str">
        <f t="shared" si="0"/>
        <v/>
      </c>
      <c r="D19" s="120"/>
      <c r="E19" s="105">
        <f t="shared" si="7"/>
        <v>0</v>
      </c>
      <c r="F19" s="216" t="s">
        <v>421</v>
      </c>
      <c r="G19" s="216" t="s">
        <v>421</v>
      </c>
      <c r="H19" s="105">
        <f t="shared" si="1"/>
        <v>0</v>
      </c>
      <c r="I19" s="121"/>
      <c r="J19" s="113">
        <f t="shared" si="2"/>
        <v>0</v>
      </c>
      <c r="K19" s="217" t="str">
        <f t="shared" si="3"/>
        <v/>
      </c>
      <c r="L19" s="113">
        <f t="shared" si="8"/>
        <v>0</v>
      </c>
      <c r="M19" s="218" t="str">
        <f t="shared" si="4"/>
        <v/>
      </c>
      <c r="N19" s="130">
        <f t="shared" si="5"/>
        <v>0</v>
      </c>
      <c r="O19" s="218" t="str">
        <f t="shared" si="6"/>
        <v/>
      </c>
      <c r="P19" s="131"/>
    </row>
    <row r="20" spans="1:16" ht="15" thickBot="1">
      <c r="A20" s="159" t="s">
        <v>106</v>
      </c>
      <c r="B20" s="102">
        <f>SUM(B15:B19)</f>
        <v>0</v>
      </c>
      <c r="C20" s="103">
        <f>SUM(C15:C19)</f>
        <v>0</v>
      </c>
      <c r="D20" s="254"/>
      <c r="E20" s="114">
        <f>SUM(E15:E19)</f>
        <v>0</v>
      </c>
      <c r="F20" s="255"/>
      <c r="G20" s="255"/>
      <c r="H20" s="114">
        <f>SUM(H15:H19)</f>
        <v>0</v>
      </c>
      <c r="I20" s="255"/>
      <c r="J20" s="114">
        <f>SUM(J15:J19)</f>
        <v>0</v>
      </c>
      <c r="K20" s="114"/>
      <c r="L20" s="114">
        <f>SUM(L15:L19)</f>
        <v>0</v>
      </c>
      <c r="M20" s="114"/>
      <c r="N20" s="114">
        <f>SUM(N15:N19)</f>
        <v>0</v>
      </c>
      <c r="O20" s="202"/>
      <c r="P20" s="132"/>
    </row>
    <row r="23" spans="1:16" ht="21">
      <c r="A23" s="438" t="s">
        <v>411</v>
      </c>
      <c r="B23" s="439"/>
      <c r="C23" s="439"/>
      <c r="D23" s="439"/>
      <c r="E23" s="439"/>
      <c r="F23" s="439"/>
      <c r="G23" s="439"/>
      <c r="H23" s="439"/>
      <c r="I23" s="440"/>
    </row>
    <row r="24" spans="1:16" ht="29">
      <c r="A24" s="203" t="s">
        <v>110</v>
      </c>
      <c r="B24" s="404" t="s">
        <v>398</v>
      </c>
      <c r="C24" s="404" t="s">
        <v>399</v>
      </c>
      <c r="D24" s="204" t="s">
        <v>400</v>
      </c>
      <c r="E24" s="204" t="s">
        <v>401</v>
      </c>
      <c r="F24" s="404" t="s">
        <v>402</v>
      </c>
      <c r="G24" s="404" t="s">
        <v>403</v>
      </c>
      <c r="H24" s="404" t="s">
        <v>404</v>
      </c>
      <c r="I24" s="404" t="s">
        <v>405</v>
      </c>
    </row>
    <row r="25" spans="1:16">
      <c r="A25" s="204" t="s">
        <v>406</v>
      </c>
      <c r="B25" s="405"/>
      <c r="C25" s="405"/>
      <c r="D25" s="204" t="s">
        <v>407</v>
      </c>
      <c r="E25" s="204" t="s">
        <v>407</v>
      </c>
      <c r="F25" s="405"/>
      <c r="G25" s="405"/>
      <c r="H25" s="405"/>
      <c r="I25" s="405"/>
    </row>
    <row r="26" spans="1:16">
      <c r="A26" s="204" t="s">
        <v>20</v>
      </c>
      <c r="B26" s="66">
        <f>'Syn dépenses Bénéficiaire'!B26</f>
        <v>0</v>
      </c>
      <c r="C26" s="66">
        <f>'Syn dépenses Bénéficiaire'!C26</f>
        <v>0</v>
      </c>
      <c r="D26" s="66">
        <f>'Syn dépenses Bénéficiaire'!D26</f>
        <v>0</v>
      </c>
      <c r="E26" s="66">
        <f>'Syn dépenses Bénéficiaire'!E26</f>
        <v>0</v>
      </c>
      <c r="F26" s="66">
        <f>'Syn dépenses Bénéficiaire'!F26</f>
        <v>0</v>
      </c>
      <c r="G26" s="66">
        <f>'Syn dépenses Bénéficiaire'!G26</f>
        <v>0</v>
      </c>
      <c r="H26" s="66">
        <f>'Syn dépenses Bénéficiaire'!H26</f>
        <v>0</v>
      </c>
      <c r="I26" s="66">
        <f>'Syn dépenses Bénéficiaire'!I26</f>
        <v>0</v>
      </c>
    </row>
    <row r="27" spans="1:16">
      <c r="A27" s="204" t="s">
        <v>21</v>
      </c>
      <c r="B27" s="66">
        <f>'Syn dépenses Bénéficiaire'!B27</f>
        <v>0</v>
      </c>
      <c r="C27" s="66">
        <f>'Syn dépenses Bénéficiaire'!C27</f>
        <v>0</v>
      </c>
      <c r="D27" s="66">
        <f>'Syn dépenses Bénéficiaire'!D27</f>
        <v>0</v>
      </c>
      <c r="E27" s="66">
        <f>'Syn dépenses Bénéficiaire'!E27</f>
        <v>0</v>
      </c>
      <c r="F27" s="66">
        <f>'Syn dépenses Bénéficiaire'!F27</f>
        <v>0</v>
      </c>
      <c r="G27" s="66">
        <f>'Syn dépenses Bénéficiaire'!G27</f>
        <v>0</v>
      </c>
      <c r="H27" s="66">
        <f>'Syn dépenses Bénéficiaire'!H27</f>
        <v>0</v>
      </c>
      <c r="I27" s="66">
        <f>'Syn dépenses Bénéficiaire'!I27</f>
        <v>0</v>
      </c>
    </row>
    <row r="28" spans="1:16">
      <c r="A28" s="204" t="s">
        <v>408</v>
      </c>
      <c r="B28" s="66">
        <f>'Syn dépenses Bénéficiaire'!B28</f>
        <v>0</v>
      </c>
      <c r="C28" s="66">
        <f>'Syn dépenses Bénéficiaire'!C28</f>
        <v>0</v>
      </c>
      <c r="D28" s="66">
        <f>'Syn dépenses Bénéficiaire'!D28</f>
        <v>0</v>
      </c>
      <c r="E28" s="66">
        <f>'Syn dépenses Bénéficiaire'!E28</f>
        <v>0</v>
      </c>
      <c r="F28" s="66">
        <f>'Syn dépenses Bénéficiaire'!F28</f>
        <v>0</v>
      </c>
      <c r="G28" s="66">
        <f>'Syn dépenses Bénéficiaire'!G28</f>
        <v>0</v>
      </c>
      <c r="H28" s="66">
        <f>'Syn dépenses Bénéficiaire'!H28</f>
        <v>0</v>
      </c>
      <c r="I28" s="66">
        <f>'Syn dépenses Bénéficiaire'!I28</f>
        <v>0</v>
      </c>
    </row>
    <row r="29" spans="1:16">
      <c r="A29" s="204" t="s">
        <v>409</v>
      </c>
      <c r="B29" s="66">
        <f>'Syn dépenses Bénéficiaire'!B29</f>
        <v>0</v>
      </c>
      <c r="C29" s="66">
        <f>'Syn dépenses Bénéficiaire'!C29</f>
        <v>0</v>
      </c>
      <c r="D29" s="66">
        <f>'Syn dépenses Bénéficiaire'!D29</f>
        <v>0</v>
      </c>
      <c r="E29" s="66">
        <f>'Syn dépenses Bénéficiaire'!E29</f>
        <v>0</v>
      </c>
      <c r="F29" s="66">
        <f>'Syn dépenses Bénéficiaire'!F29</f>
        <v>0</v>
      </c>
      <c r="G29" s="66">
        <f>'Syn dépenses Bénéficiaire'!G29</f>
        <v>0</v>
      </c>
      <c r="H29" s="66">
        <f>'Syn dépenses Bénéficiaire'!H29</f>
        <v>0</v>
      </c>
      <c r="I29" s="66">
        <f>'Syn dépenses Bénéficiaire'!I29</f>
        <v>0</v>
      </c>
    </row>
    <row r="30" spans="1:16">
      <c r="A30" s="204" t="s">
        <v>410</v>
      </c>
      <c r="B30" s="66">
        <f>'Syn dépenses Bénéficiaire'!B30</f>
        <v>0</v>
      </c>
      <c r="C30" s="66"/>
      <c r="D30" s="66"/>
      <c r="E30" s="66"/>
      <c r="F30" s="66"/>
      <c r="G30" s="66"/>
      <c r="H30" s="66"/>
      <c r="I30" s="66"/>
    </row>
  </sheetData>
  <mergeCells count="21">
    <mergeCell ref="I24:I25"/>
    <mergeCell ref="B24:B25"/>
    <mergeCell ref="C24:C25"/>
    <mergeCell ref="F24:F25"/>
    <mergeCell ref="G24:G25"/>
    <mergeCell ref="H24:H25"/>
    <mergeCell ref="A1:P1"/>
    <mergeCell ref="A2:B2"/>
    <mergeCell ref="A3:B3"/>
    <mergeCell ref="A12:C12"/>
    <mergeCell ref="A23:I23"/>
    <mergeCell ref="A7:B7"/>
    <mergeCell ref="A4:B4"/>
    <mergeCell ref="A5:B5"/>
    <mergeCell ref="A6:B6"/>
    <mergeCell ref="A8:B8"/>
    <mergeCell ref="A9:B9"/>
    <mergeCell ref="A10:B10"/>
    <mergeCell ref="D12:P12"/>
    <mergeCell ref="F7:F9"/>
    <mergeCell ref="H9:J9"/>
  </mergeCells>
  <conditionalFormatting sqref="H15:O19 A15:E19">
    <cfRule type="cellIs" dxfId="4" priority="1" operator="notEqual">
      <formula>#REF!</formula>
    </cfRule>
  </conditionalFormatting>
  <pageMargins left="0.7" right="0.7" top="0.75" bottom="0.75" header="0.3" footer="0.3"/>
  <pageSetup paperSize="9" scale="3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20DC-699F-4769-96E5-2066BCEEE404}">
  <sheetPr codeName="Feuil16">
    <pageSetUpPr fitToPage="1"/>
  </sheetPr>
  <dimension ref="A1:T69"/>
  <sheetViews>
    <sheetView showGridLines="0" zoomScale="90" zoomScaleNormal="90" workbookViewId="0">
      <selection activeCell="C4" sqref="C4"/>
    </sheetView>
  </sheetViews>
  <sheetFormatPr baseColWidth="10" defaultColWidth="11.453125" defaultRowHeight="14.5" outlineLevelCol="1"/>
  <cols>
    <col min="1" max="3" width="27.453125" style="166" customWidth="1"/>
    <col min="4" max="4" width="19.453125" style="166" customWidth="1"/>
    <col min="5" max="5" width="50.453125" style="166" customWidth="1"/>
    <col min="6" max="7" width="27.453125" style="166" customWidth="1" outlineLevel="1"/>
    <col min="8" max="8" width="23.453125" style="166" hidden="1" customWidth="1" outlineLevel="1"/>
    <col min="9" max="9" width="50.453125" style="166" hidden="1" customWidth="1" outlineLevel="1"/>
    <col min="10" max="10" width="80.453125" style="166" hidden="1" customWidth="1" outlineLevel="1"/>
    <col min="11" max="11" width="19.453125" style="166" hidden="1" customWidth="1" outlineLevel="1"/>
    <col min="12" max="12" width="39" style="166" hidden="1" customWidth="1"/>
    <col min="13" max="13" width="25" style="166" hidden="1" customWidth="1"/>
    <col min="14" max="16384" width="11.453125" style="166"/>
  </cols>
  <sheetData>
    <row r="1" spans="1:13" ht="50.25" customHeight="1" thickBot="1">
      <c r="A1" s="457" t="s">
        <v>6</v>
      </c>
      <c r="B1" s="458"/>
      <c r="C1" s="458"/>
      <c r="D1" s="458"/>
      <c r="E1" s="458"/>
      <c r="F1" s="458"/>
      <c r="G1" s="459"/>
      <c r="H1" s="450" t="s">
        <v>361</v>
      </c>
      <c r="I1" s="450"/>
      <c r="J1" s="450"/>
      <c r="K1" s="450"/>
      <c r="L1" s="450"/>
      <c r="M1" s="450"/>
    </row>
    <row r="2" spans="1:13" ht="50.25" customHeight="1">
      <c r="A2" s="454" t="s">
        <v>7</v>
      </c>
      <c r="B2" s="455"/>
      <c r="C2" s="455"/>
      <c r="D2" s="455"/>
      <c r="E2" s="455"/>
      <c r="F2" s="455"/>
      <c r="G2" s="456"/>
      <c r="H2" s="448" t="s">
        <v>8</v>
      </c>
      <c r="I2" s="448"/>
      <c r="J2" s="448"/>
      <c r="K2" s="448"/>
      <c r="L2" s="448"/>
      <c r="M2" s="449"/>
    </row>
    <row r="3" spans="1:13" ht="67.5" customHeight="1">
      <c r="A3" s="444" t="s">
        <v>9</v>
      </c>
      <c r="B3" s="444"/>
      <c r="C3" s="344" t="s">
        <v>10</v>
      </c>
      <c r="D3" s="344" t="s">
        <v>11</v>
      </c>
      <c r="E3" s="344" t="s">
        <v>12</v>
      </c>
      <c r="F3" s="344" t="s">
        <v>13</v>
      </c>
      <c r="G3" s="344" t="s">
        <v>14</v>
      </c>
      <c r="H3" s="447" t="s">
        <v>9</v>
      </c>
      <c r="I3" s="444"/>
      <c r="J3" s="164" t="s">
        <v>15</v>
      </c>
      <c r="K3" s="164" t="s">
        <v>16</v>
      </c>
      <c r="L3" s="164" t="s">
        <v>17</v>
      </c>
      <c r="M3" s="165" t="s">
        <v>18</v>
      </c>
    </row>
    <row r="4" spans="1:13" ht="81.650000000000006" customHeight="1">
      <c r="A4" s="453" t="s">
        <v>19</v>
      </c>
      <c r="B4" s="447"/>
      <c r="C4" s="336">
        <f>'Syn dépenses Bénéficiaire'!J21</f>
        <v>0</v>
      </c>
      <c r="D4" s="337"/>
      <c r="E4" s="337"/>
      <c r="F4" s="337"/>
      <c r="G4" s="337"/>
      <c r="H4" s="460" t="s">
        <v>19</v>
      </c>
      <c r="I4" s="461"/>
      <c r="J4" s="169">
        <f t="shared" ref="J4:J10" si="0">C4</f>
        <v>0</v>
      </c>
      <c r="K4" s="170"/>
      <c r="L4" s="170"/>
      <c r="M4" s="171">
        <f>J4-K4</f>
        <v>0</v>
      </c>
    </row>
    <row r="5" spans="1:13" ht="50.25" customHeight="1">
      <c r="A5" s="453" t="s">
        <v>20</v>
      </c>
      <c r="B5" s="447"/>
      <c r="C5" s="336"/>
      <c r="D5" s="337"/>
      <c r="E5" s="337"/>
      <c r="F5" s="337"/>
      <c r="G5" s="337"/>
      <c r="H5" s="462" t="s">
        <v>20</v>
      </c>
      <c r="I5" s="447"/>
      <c r="J5" s="169">
        <f t="shared" si="0"/>
        <v>0</v>
      </c>
      <c r="K5" s="170"/>
      <c r="L5" s="170"/>
      <c r="M5" s="171">
        <f t="shared" ref="M5:M10" si="1">J5-K5</f>
        <v>0</v>
      </c>
    </row>
    <row r="6" spans="1:13" ht="50.25" customHeight="1">
      <c r="A6" s="453" t="s">
        <v>21</v>
      </c>
      <c r="B6" s="447"/>
      <c r="C6" s="336"/>
      <c r="D6" s="337"/>
      <c r="E6" s="337"/>
      <c r="F6" s="337"/>
      <c r="G6" s="337"/>
      <c r="H6" s="462" t="s">
        <v>21</v>
      </c>
      <c r="I6" s="447"/>
      <c r="J6" s="169">
        <f t="shared" si="0"/>
        <v>0</v>
      </c>
      <c r="K6" s="170"/>
      <c r="L6" s="170"/>
      <c r="M6" s="171">
        <f t="shared" si="1"/>
        <v>0</v>
      </c>
    </row>
    <row r="7" spans="1:13" ht="50.25" customHeight="1">
      <c r="A7" s="344" t="s">
        <v>452</v>
      </c>
      <c r="B7" s="338"/>
      <c r="C7" s="336"/>
      <c r="D7" s="337"/>
      <c r="E7" s="337"/>
      <c r="F7" s="337"/>
      <c r="G7" s="337"/>
      <c r="H7" s="343" t="s">
        <v>22</v>
      </c>
      <c r="I7" s="168">
        <f>B7</f>
        <v>0</v>
      </c>
      <c r="J7" s="169">
        <f t="shared" si="0"/>
        <v>0</v>
      </c>
      <c r="K7" s="170"/>
      <c r="L7" s="170"/>
      <c r="M7" s="171">
        <f t="shared" si="1"/>
        <v>0</v>
      </c>
    </row>
    <row r="8" spans="1:13" ht="66.75" customHeight="1">
      <c r="A8" s="344" t="s">
        <v>452</v>
      </c>
      <c r="B8" s="338"/>
      <c r="C8" s="336"/>
      <c r="D8" s="337"/>
      <c r="E8" s="337"/>
      <c r="F8" s="337"/>
      <c r="G8" s="337"/>
      <c r="H8" s="343" t="s">
        <v>22</v>
      </c>
      <c r="I8" s="226">
        <f>B8</f>
        <v>0</v>
      </c>
      <c r="J8" s="227">
        <f t="shared" si="0"/>
        <v>0</v>
      </c>
      <c r="K8" s="228"/>
      <c r="L8" s="228"/>
      <c r="M8" s="229">
        <f t="shared" si="1"/>
        <v>0</v>
      </c>
    </row>
    <row r="9" spans="1:13" ht="66.75" customHeight="1">
      <c r="A9" s="344" t="s">
        <v>452</v>
      </c>
      <c r="B9" s="338"/>
      <c r="C9" s="336"/>
      <c r="D9" s="337"/>
      <c r="E9" s="337"/>
      <c r="F9" s="337"/>
      <c r="G9" s="337"/>
      <c r="H9" s="343" t="s">
        <v>22</v>
      </c>
      <c r="I9" s="168">
        <f>B9</f>
        <v>0</v>
      </c>
      <c r="J9" s="227">
        <f t="shared" si="0"/>
        <v>0</v>
      </c>
      <c r="K9" s="170"/>
      <c r="L9" s="170"/>
      <c r="M9" s="229">
        <f t="shared" si="1"/>
        <v>0</v>
      </c>
    </row>
    <row r="10" spans="1:13" ht="66.75" customHeight="1">
      <c r="A10" s="344" t="s">
        <v>452</v>
      </c>
      <c r="B10" s="338"/>
      <c r="C10" s="336"/>
      <c r="D10" s="337"/>
      <c r="E10" s="337"/>
      <c r="F10" s="337"/>
      <c r="G10" s="337"/>
      <c r="H10" s="343" t="s">
        <v>22</v>
      </c>
      <c r="I10" s="168">
        <f>B10</f>
        <v>0</v>
      </c>
      <c r="J10" s="169">
        <f t="shared" si="0"/>
        <v>0</v>
      </c>
      <c r="K10" s="170"/>
      <c r="L10" s="170"/>
      <c r="M10" s="230">
        <f t="shared" si="1"/>
        <v>0</v>
      </c>
    </row>
    <row r="11" spans="1:13" ht="50.25" customHeight="1">
      <c r="A11" s="172"/>
      <c r="B11" s="172"/>
      <c r="C11" s="172"/>
      <c r="D11" s="172"/>
      <c r="E11" s="172"/>
      <c r="F11" s="172"/>
      <c r="G11" s="172"/>
      <c r="H11" s="172"/>
      <c r="I11" s="172"/>
      <c r="J11" s="172"/>
      <c r="K11" s="172"/>
    </row>
    <row r="12" spans="1:13" ht="50.25" customHeight="1">
      <c r="A12" s="167" t="s">
        <v>360</v>
      </c>
      <c r="B12" s="167" t="s">
        <v>10</v>
      </c>
      <c r="C12" s="172"/>
      <c r="D12" s="172"/>
      <c r="E12" s="172"/>
      <c r="F12" s="172"/>
      <c r="G12" s="172"/>
      <c r="H12" s="172"/>
      <c r="I12" s="172"/>
      <c r="J12" s="172"/>
      <c r="K12" s="172"/>
    </row>
    <row r="13" spans="1:13" ht="50.25" customHeight="1">
      <c r="A13" s="164" t="s">
        <v>23</v>
      </c>
      <c r="B13" s="336"/>
      <c r="C13" s="172"/>
      <c r="D13" s="172"/>
      <c r="E13" s="172"/>
      <c r="F13" s="172"/>
      <c r="G13" s="172"/>
      <c r="H13" s="172"/>
      <c r="I13" s="172"/>
      <c r="J13" s="172"/>
      <c r="K13" s="172"/>
    </row>
    <row r="14" spans="1:13" ht="50.25" customHeight="1">
      <c r="A14" s="164" t="s">
        <v>24</v>
      </c>
      <c r="B14" s="336"/>
      <c r="C14" s="172"/>
      <c r="D14" s="172"/>
      <c r="E14" s="172"/>
      <c r="F14" s="172"/>
      <c r="G14" s="172"/>
      <c r="H14" s="172"/>
      <c r="I14" s="172"/>
      <c r="J14" s="172"/>
      <c r="K14" s="172"/>
    </row>
    <row r="15" spans="1:13" ht="50.25" customHeight="1">
      <c r="A15" s="164" t="s">
        <v>25</v>
      </c>
      <c r="B15" s="169">
        <f>B13+B14</f>
        <v>0</v>
      </c>
      <c r="C15" s="172"/>
      <c r="D15" s="172"/>
      <c r="E15" s="172"/>
      <c r="F15" s="172"/>
      <c r="G15" s="172"/>
      <c r="H15" s="172"/>
      <c r="I15" s="172"/>
      <c r="J15" s="172"/>
      <c r="K15" s="172"/>
    </row>
    <row r="16" spans="1:13" ht="50.25" customHeight="1">
      <c r="A16" s="173"/>
      <c r="B16" s="173"/>
      <c r="C16" s="172"/>
      <c r="D16" s="172"/>
      <c r="E16" s="172"/>
      <c r="F16" s="172"/>
      <c r="G16" s="172"/>
      <c r="H16" s="172"/>
      <c r="I16" s="172"/>
      <c r="J16" s="172"/>
      <c r="K16" s="172"/>
    </row>
    <row r="17" spans="1:20" ht="50.25" customHeight="1">
      <c r="A17" s="167" t="s">
        <v>26</v>
      </c>
      <c r="B17" s="169">
        <f>B15+C4+C5+C6+C7+C8</f>
        <v>0</v>
      </c>
      <c r="C17" s="172"/>
      <c r="D17" s="172"/>
      <c r="E17" s="172"/>
      <c r="F17" s="172"/>
      <c r="G17" s="172"/>
      <c r="H17" s="172"/>
      <c r="I17" s="172"/>
      <c r="J17" s="172"/>
      <c r="K17" s="172"/>
    </row>
    <row r="18" spans="1:20" ht="50.25" customHeight="1">
      <c r="A18" s="174"/>
      <c r="B18" s="175"/>
      <c r="C18" s="172"/>
      <c r="D18" s="172"/>
      <c r="E18" s="172"/>
      <c r="F18" s="172"/>
      <c r="G18" s="172"/>
      <c r="H18" s="172"/>
      <c r="I18" s="172"/>
      <c r="J18" s="172"/>
      <c r="K18" s="172"/>
    </row>
    <row r="19" spans="1:20" ht="50.25" customHeight="1">
      <c r="A19" s="445" t="s">
        <v>413</v>
      </c>
      <c r="B19" s="445"/>
      <c r="C19"/>
      <c r="D19"/>
      <c r="E19"/>
      <c r="F19"/>
      <c r="G19"/>
      <c r="H19" s="172"/>
      <c r="I19" s="172"/>
      <c r="J19" s="172"/>
      <c r="K19" s="172"/>
    </row>
    <row r="20" spans="1:20" ht="50.25" customHeight="1">
      <c r="A20" s="164" t="s">
        <v>363</v>
      </c>
      <c r="B20" s="176" t="s">
        <v>364</v>
      </c>
      <c r="C20" s="172"/>
      <c r="D20" s="172"/>
      <c r="E20" s="172"/>
      <c r="F20" s="172"/>
      <c r="G20" s="172"/>
      <c r="H20" s="172"/>
      <c r="I20" s="172"/>
      <c r="J20" s="172"/>
      <c r="K20" s="172"/>
    </row>
    <row r="21" spans="1:20" ht="50.25" customHeight="1">
      <c r="A21" s="444" t="s">
        <v>27</v>
      </c>
      <c r="B21" s="444"/>
      <c r="C21" s="172"/>
      <c r="D21" s="172"/>
      <c r="E21" s="172"/>
      <c r="F21" s="172"/>
      <c r="G21" s="172"/>
      <c r="H21" s="172"/>
      <c r="I21" s="20"/>
      <c r="J21" s="20"/>
      <c r="K21" s="20"/>
      <c r="L21" s="20"/>
      <c r="M21" s="20"/>
      <c r="N21" s="20"/>
      <c r="O21" s="20"/>
      <c r="P21" s="20"/>
      <c r="Q21" s="20"/>
      <c r="R21" s="20"/>
      <c r="S21" s="20"/>
      <c r="T21" s="20"/>
    </row>
    <row r="22" spans="1:20" ht="50.25" customHeight="1">
      <c r="A22" s="164" t="s">
        <v>28</v>
      </c>
      <c r="B22" s="336"/>
      <c r="C22" s="172"/>
      <c r="D22" s="172"/>
      <c r="E22" s="172"/>
      <c r="F22" s="172"/>
      <c r="G22" s="172"/>
      <c r="H22" s="172"/>
      <c r="I22" s="20"/>
      <c r="J22" s="20"/>
      <c r="K22" s="20"/>
      <c r="L22" s="20"/>
      <c r="M22" s="20"/>
      <c r="N22" s="20"/>
      <c r="O22" s="20"/>
      <c r="P22" s="20"/>
      <c r="Q22" s="20"/>
      <c r="R22" s="20"/>
      <c r="S22" s="20"/>
      <c r="T22" s="20"/>
    </row>
    <row r="23" spans="1:20" ht="50.25" customHeight="1">
      <c r="A23" s="164" t="s">
        <v>29</v>
      </c>
      <c r="B23" s="336"/>
      <c r="C23" s="172"/>
      <c r="D23" s="172"/>
      <c r="E23" s="172"/>
      <c r="F23" s="172"/>
      <c r="G23" s="172"/>
      <c r="H23" s="172"/>
      <c r="I23" s="20"/>
      <c r="J23" s="20"/>
      <c r="K23" s="20"/>
      <c r="L23" s="20"/>
      <c r="M23" s="20"/>
      <c r="N23" s="20"/>
      <c r="O23" s="20"/>
      <c r="P23" s="20"/>
      <c r="Q23" s="20"/>
      <c r="R23" s="20"/>
      <c r="S23" s="20"/>
      <c r="T23" s="20"/>
    </row>
    <row r="24" spans="1:20" ht="50.25" customHeight="1">
      <c r="A24" s="164" t="s">
        <v>30</v>
      </c>
      <c r="B24" s="336"/>
      <c r="C24" s="172"/>
      <c r="D24" s="172"/>
      <c r="E24" s="172"/>
      <c r="F24" s="172"/>
      <c r="G24" s="172"/>
      <c r="H24" s="172"/>
      <c r="I24" s="20"/>
      <c r="J24" s="20"/>
      <c r="K24" s="20"/>
      <c r="L24" s="20"/>
      <c r="M24" s="20"/>
      <c r="N24" s="20"/>
      <c r="O24" s="20"/>
      <c r="P24" s="20"/>
      <c r="Q24" s="20"/>
      <c r="R24" s="20"/>
      <c r="S24" s="20"/>
      <c r="T24" s="20"/>
    </row>
    <row r="25" spans="1:20" ht="50.25" customHeight="1">
      <c r="A25" s="164" t="s">
        <v>31</v>
      </c>
      <c r="B25" s="169">
        <f>SUM(B22:B24)</f>
        <v>0</v>
      </c>
      <c r="C25" s="172"/>
      <c r="D25" s="172"/>
      <c r="E25" s="172"/>
      <c r="F25" s="172"/>
      <c r="G25" s="172"/>
      <c r="H25" s="172"/>
      <c r="I25" s="20"/>
      <c r="J25" s="20"/>
      <c r="K25" s="20"/>
      <c r="L25" s="20"/>
      <c r="M25" s="20"/>
      <c r="N25" s="20"/>
      <c r="O25" s="20"/>
      <c r="P25" s="20"/>
      <c r="Q25" s="20"/>
      <c r="R25" s="20"/>
      <c r="S25" s="20"/>
      <c r="T25" s="20"/>
    </row>
    <row r="26" spans="1:20" ht="50.25" customHeight="1">
      <c r="A26" s="444" t="s">
        <v>32</v>
      </c>
      <c r="B26" s="444"/>
      <c r="C26" s="172"/>
      <c r="D26" s="172"/>
      <c r="E26" s="172"/>
      <c r="F26" s="172"/>
      <c r="G26" s="172"/>
      <c r="H26" s="172"/>
      <c r="I26" s="20"/>
      <c r="J26" s="20"/>
      <c r="K26" s="20"/>
      <c r="L26" s="20"/>
      <c r="M26" s="20"/>
      <c r="N26" s="20"/>
      <c r="O26" s="20"/>
      <c r="P26" s="20"/>
      <c r="Q26" s="20"/>
      <c r="R26" s="20"/>
      <c r="S26" s="20"/>
      <c r="T26" s="20"/>
    </row>
    <row r="27" spans="1:20" ht="50.25" customHeight="1">
      <c r="A27" s="164" t="s">
        <v>33</v>
      </c>
      <c r="B27" s="336"/>
      <c r="C27" s="172"/>
      <c r="D27" s="172"/>
      <c r="E27" s="172"/>
      <c r="F27" s="172"/>
      <c r="G27" s="172"/>
      <c r="H27" s="172"/>
      <c r="I27" s="20"/>
      <c r="J27" s="20"/>
      <c r="K27" s="20"/>
      <c r="L27" s="20"/>
      <c r="M27" s="20"/>
      <c r="N27" s="20"/>
      <c r="O27" s="20"/>
      <c r="P27" s="20"/>
      <c r="Q27" s="20"/>
      <c r="R27" s="20"/>
      <c r="S27" s="20"/>
      <c r="T27" s="20"/>
    </row>
    <row r="28" spans="1:20" ht="50.25" customHeight="1">
      <c r="A28" s="173"/>
      <c r="B28" s="177"/>
      <c r="C28" s="172"/>
      <c r="D28" s="172"/>
      <c r="E28" s="172"/>
      <c r="F28" s="172"/>
      <c r="G28" s="172"/>
      <c r="H28" s="172"/>
      <c r="I28" s="20"/>
      <c r="J28" s="20"/>
      <c r="K28" s="20"/>
      <c r="L28" s="20"/>
      <c r="M28" s="20"/>
      <c r="N28" s="20"/>
      <c r="O28" s="20"/>
      <c r="P28" s="20"/>
      <c r="Q28" s="20"/>
      <c r="R28" s="20"/>
      <c r="S28" s="20"/>
      <c r="T28" s="20"/>
    </row>
    <row r="29" spans="1:20" ht="50.25" customHeight="1">
      <c r="A29" s="164" t="s">
        <v>34</v>
      </c>
      <c r="B29" s="169">
        <f>B27+B25</f>
        <v>0</v>
      </c>
      <c r="C29" s="172"/>
      <c r="D29" s="172"/>
      <c r="E29" s="172"/>
      <c r="F29" s="172"/>
      <c r="G29" s="172"/>
      <c r="H29" s="172"/>
      <c r="I29" s="20"/>
      <c r="J29" s="20"/>
      <c r="K29" s="20"/>
      <c r="L29" s="20"/>
      <c r="M29" s="20"/>
      <c r="N29" s="20"/>
      <c r="O29" s="20"/>
      <c r="P29" s="20"/>
      <c r="Q29" s="20"/>
      <c r="R29" s="20"/>
      <c r="S29" s="20"/>
      <c r="T29" s="20"/>
    </row>
    <row r="30" spans="1:20" ht="50.25" customHeight="1">
      <c r="A30" s="173"/>
      <c r="B30" s="177"/>
      <c r="C30" s="172"/>
      <c r="D30" s="172"/>
      <c r="E30" s="172"/>
      <c r="F30" s="172"/>
      <c r="G30" s="172"/>
      <c r="H30" s="172"/>
      <c r="I30" s="20"/>
      <c r="J30" s="20"/>
      <c r="K30" s="20"/>
      <c r="L30" s="20"/>
      <c r="M30" s="20"/>
      <c r="N30" s="20"/>
      <c r="O30" s="20"/>
      <c r="P30" s="20"/>
      <c r="Q30" s="20"/>
      <c r="R30" s="20"/>
      <c r="S30" s="20"/>
      <c r="T30" s="20"/>
    </row>
    <row r="31" spans="1:20" ht="50.25" customHeight="1">
      <c r="A31" s="172"/>
      <c r="B31" s="172"/>
      <c r="C31" s="172"/>
      <c r="D31" s="172"/>
      <c r="E31" s="172"/>
      <c r="F31" s="172"/>
      <c r="G31" s="172"/>
      <c r="H31" s="172"/>
      <c r="I31" s="172"/>
      <c r="J31" s="172"/>
      <c r="K31" s="172"/>
      <c r="N31" s="20"/>
      <c r="O31" s="20"/>
      <c r="P31" s="20"/>
      <c r="Q31" s="20"/>
      <c r="R31" s="20"/>
      <c r="S31" s="20"/>
      <c r="T31" s="20"/>
    </row>
    <row r="32" spans="1:20" ht="50.25" customHeight="1">
      <c r="A32" s="445" t="s">
        <v>35</v>
      </c>
      <c r="B32" s="445"/>
      <c r="C32" s="445"/>
      <c r="D32" s="445"/>
      <c r="E32" s="445"/>
      <c r="F32" s="445"/>
      <c r="G32" s="446" t="s">
        <v>362</v>
      </c>
      <c r="H32" s="446"/>
      <c r="I32" s="446"/>
      <c r="J32" s="446"/>
      <c r="K32" s="446"/>
      <c r="L32" s="446"/>
      <c r="M32" s="446"/>
      <c r="N32" s="20"/>
      <c r="O32" s="20"/>
      <c r="P32" s="20"/>
      <c r="Q32" s="20"/>
      <c r="R32" s="20"/>
      <c r="S32" s="20"/>
      <c r="T32" s="20"/>
    </row>
    <row r="33" spans="1:20" ht="30" customHeight="1">
      <c r="A33" s="451" t="s">
        <v>36</v>
      </c>
      <c r="B33" s="164" t="s">
        <v>366</v>
      </c>
      <c r="C33" s="164" t="s">
        <v>37</v>
      </c>
      <c r="D33" s="164" t="s">
        <v>38</v>
      </c>
      <c r="E33" s="164" t="s">
        <v>415</v>
      </c>
      <c r="F33" s="178" t="s">
        <v>39</v>
      </c>
      <c r="G33" s="179" t="s">
        <v>366</v>
      </c>
      <c r="H33" s="180" t="s">
        <v>37</v>
      </c>
      <c r="I33" s="180" t="s">
        <v>40</v>
      </c>
      <c r="J33" s="180" t="s">
        <v>415</v>
      </c>
      <c r="K33" s="180" t="s">
        <v>39</v>
      </c>
      <c r="L33" s="180" t="s">
        <v>41</v>
      </c>
      <c r="M33" s="180" t="s">
        <v>18</v>
      </c>
      <c r="N33" s="20"/>
      <c r="O33" s="20"/>
      <c r="P33" s="20"/>
      <c r="Q33" s="20"/>
      <c r="R33" s="20"/>
      <c r="S33" s="20"/>
      <c r="T33" s="20"/>
    </row>
    <row r="34" spans="1:20" ht="203">
      <c r="A34" s="452"/>
      <c r="B34" s="150" t="s">
        <v>365</v>
      </c>
      <c r="C34" s="181" t="s">
        <v>42</v>
      </c>
      <c r="D34" s="181" t="s">
        <v>416</v>
      </c>
      <c r="E34" s="181" t="s">
        <v>417</v>
      </c>
      <c r="F34" s="182" t="s">
        <v>43</v>
      </c>
      <c r="G34" s="151" t="s">
        <v>365</v>
      </c>
      <c r="H34" s="181" t="s">
        <v>42</v>
      </c>
      <c r="I34" s="181" t="s">
        <v>44</v>
      </c>
      <c r="J34" s="181" t="s">
        <v>44</v>
      </c>
      <c r="K34" s="183" t="s">
        <v>45</v>
      </c>
      <c r="L34" s="184" t="s">
        <v>46</v>
      </c>
      <c r="M34" s="184" t="s">
        <v>47</v>
      </c>
      <c r="N34" s="20"/>
      <c r="O34" s="20"/>
      <c r="P34" s="20"/>
      <c r="Q34" s="20"/>
      <c r="R34" s="20"/>
      <c r="S34" s="20"/>
      <c r="T34" s="20"/>
    </row>
    <row r="35" spans="1:20">
      <c r="A35" s="185" t="s">
        <v>48</v>
      </c>
      <c r="B35" s="185"/>
      <c r="C35" s="185"/>
      <c r="D35" s="186"/>
      <c r="E35" s="186"/>
      <c r="F35" s="186"/>
      <c r="G35" s="187"/>
      <c r="H35" s="185"/>
      <c r="I35" s="186"/>
      <c r="J35" s="186"/>
      <c r="K35" s="186"/>
      <c r="L35" s="82"/>
      <c r="M35" s="82"/>
      <c r="N35" s="20"/>
      <c r="O35" s="20"/>
      <c r="P35" s="20"/>
      <c r="Q35" s="20"/>
      <c r="R35" s="20"/>
      <c r="S35" s="20"/>
      <c r="T35" s="20"/>
    </row>
    <row r="36" spans="1:20">
      <c r="A36" s="188">
        <v>1</v>
      </c>
      <c r="B36" s="222"/>
      <c r="C36" s="222"/>
      <c r="D36" s="223"/>
      <c r="E36" s="223"/>
      <c r="F36" s="339"/>
      <c r="G36" s="191">
        <f t="shared" ref="G36:G45" si="2">B36</f>
        <v>0</v>
      </c>
      <c r="H36" s="189">
        <f t="shared" ref="H36:H45" si="3">C36</f>
        <v>0</v>
      </c>
      <c r="I36" s="190">
        <f t="shared" ref="I36:I45" si="4">D36</f>
        <v>0</v>
      </c>
      <c r="J36" s="190"/>
      <c r="K36" s="189"/>
      <c r="L36" s="192" t="str" cm="1">
        <f t="array" ref="L36">_xlfn.IFS(I36&gt;D36,"KO : Le montant retenu est supérieur au montant présenté. Merci de revoir la ligne de recettes ou plafonner son montant.",D36=0,"",I36=D36,"OK",I36&lt;D36,"Montant instruit inférieur au montant présenté.")</f>
        <v/>
      </c>
      <c r="M36" s="193">
        <f t="shared" ref="M36:M45" si="5">D36-I36</f>
        <v>0</v>
      </c>
      <c r="N36" s="20"/>
      <c r="O36" s="20"/>
      <c r="P36" s="20"/>
      <c r="Q36" s="20"/>
      <c r="R36" s="20"/>
      <c r="S36" s="20"/>
      <c r="T36" s="20"/>
    </row>
    <row r="37" spans="1:20">
      <c r="A37" s="188">
        <v>2</v>
      </c>
      <c r="B37" s="222"/>
      <c r="C37" s="222"/>
      <c r="D37" s="223"/>
      <c r="E37" s="223"/>
      <c r="F37" s="339"/>
      <c r="G37" s="191">
        <f t="shared" si="2"/>
        <v>0</v>
      </c>
      <c r="H37" s="189">
        <f t="shared" si="3"/>
        <v>0</v>
      </c>
      <c r="I37" s="190">
        <f t="shared" si="4"/>
        <v>0</v>
      </c>
      <c r="J37" s="190"/>
      <c r="K37" s="189"/>
      <c r="L37" s="192" t="str" cm="1">
        <f t="array" ref="L37">_xlfn.IFS(I37&gt;D37,"KO : Le montant retenu est supérieur au montant présenté. Merci de revoir la ligne de recettes ou plafonner son montant.",D37=0,"",I37=D37,"OK",I37&lt;D37,"Montant instruit inférieur au montant présenté.")</f>
        <v/>
      </c>
      <c r="M37" s="193">
        <f t="shared" si="5"/>
        <v>0</v>
      </c>
      <c r="N37" s="20"/>
      <c r="O37" s="20"/>
      <c r="P37" s="20"/>
      <c r="Q37" s="20"/>
      <c r="R37" s="20"/>
      <c r="S37" s="20"/>
      <c r="T37" s="20"/>
    </row>
    <row r="38" spans="1:20">
      <c r="A38" s="188">
        <v>3</v>
      </c>
      <c r="B38" s="222"/>
      <c r="C38" s="222"/>
      <c r="D38" s="223"/>
      <c r="E38" s="223"/>
      <c r="F38" s="339"/>
      <c r="G38" s="191">
        <f t="shared" si="2"/>
        <v>0</v>
      </c>
      <c r="H38" s="189">
        <f t="shared" si="3"/>
        <v>0</v>
      </c>
      <c r="I38" s="190">
        <f t="shared" si="4"/>
        <v>0</v>
      </c>
      <c r="J38" s="190"/>
      <c r="K38" s="189"/>
      <c r="L38" s="192" t="str" cm="1">
        <f t="array" ref="L38">_xlfn.IFS(I38&gt;D38,"KO : Le montant retenu est supérieur au montant présenté. Merci de revoir la ligne de recettes ou plafonner son montant.",D38=0,"",I38=D38,"OK",I38&lt;D38,"Montant instruit inférieur au montant présenté.")</f>
        <v/>
      </c>
      <c r="M38" s="193">
        <f t="shared" si="5"/>
        <v>0</v>
      </c>
      <c r="N38" s="20"/>
      <c r="O38" s="20"/>
      <c r="P38" s="20"/>
      <c r="Q38" s="20"/>
      <c r="R38" s="20"/>
      <c r="S38" s="20"/>
      <c r="T38" s="20"/>
    </row>
    <row r="39" spans="1:20">
      <c r="A39" s="188">
        <v>4</v>
      </c>
      <c r="B39" s="222"/>
      <c r="C39" s="222"/>
      <c r="D39" s="223"/>
      <c r="E39" s="223"/>
      <c r="F39" s="339"/>
      <c r="G39" s="191">
        <f t="shared" si="2"/>
        <v>0</v>
      </c>
      <c r="H39" s="189">
        <f t="shared" si="3"/>
        <v>0</v>
      </c>
      <c r="I39" s="190">
        <f t="shared" si="4"/>
        <v>0</v>
      </c>
      <c r="J39" s="190"/>
      <c r="K39" s="189"/>
      <c r="L39" s="192" t="str" cm="1">
        <f t="array" ref="L39">_xlfn.IFS(I39&gt;D39,"KO : Le montant retenu est supérieur au montant présenté. Merci de revoir la ligne de recettes ou plafonner son montant.",D39=0,"",I39=D39,"OK",I39&lt;D39,"Montant instruit inférieur au montant présenté.")</f>
        <v/>
      </c>
      <c r="M39" s="193">
        <f t="shared" si="5"/>
        <v>0</v>
      </c>
      <c r="N39" s="20"/>
      <c r="O39" s="20"/>
      <c r="P39" s="20"/>
      <c r="Q39" s="20"/>
      <c r="R39" s="20"/>
      <c r="S39" s="20"/>
      <c r="T39" s="20"/>
    </row>
    <row r="40" spans="1:20">
      <c r="A40" s="188">
        <v>5</v>
      </c>
      <c r="B40" s="222"/>
      <c r="C40" s="222"/>
      <c r="D40" s="223"/>
      <c r="E40" s="223"/>
      <c r="F40" s="339"/>
      <c r="G40" s="191">
        <f t="shared" si="2"/>
        <v>0</v>
      </c>
      <c r="H40" s="189">
        <f t="shared" si="3"/>
        <v>0</v>
      </c>
      <c r="I40" s="190">
        <f t="shared" si="4"/>
        <v>0</v>
      </c>
      <c r="J40" s="190"/>
      <c r="K40" s="189"/>
      <c r="L40" s="192" t="str" cm="1">
        <f t="array" ref="L40">_xlfn.IFS(I40&gt;D40,"KO : Le montant retenu est supérieur au montant présenté. Merci de revoir la ligne de recettes ou plafonner son montant.",D40=0,"",I40=D40,"OK",I40&lt;D40,"Montant instruit inférieur au montant présenté.")</f>
        <v/>
      </c>
      <c r="M40" s="193">
        <f t="shared" si="5"/>
        <v>0</v>
      </c>
      <c r="N40" s="20"/>
      <c r="O40" s="20"/>
      <c r="P40" s="20"/>
      <c r="Q40" s="20"/>
      <c r="R40" s="20"/>
      <c r="S40" s="20"/>
      <c r="T40" s="20"/>
    </row>
    <row r="41" spans="1:20">
      <c r="A41" s="188">
        <v>6</v>
      </c>
      <c r="B41" s="222"/>
      <c r="C41" s="222"/>
      <c r="D41" s="223"/>
      <c r="E41" s="223"/>
      <c r="F41" s="339"/>
      <c r="G41" s="191">
        <f t="shared" si="2"/>
        <v>0</v>
      </c>
      <c r="H41" s="189">
        <f t="shared" si="3"/>
        <v>0</v>
      </c>
      <c r="I41" s="190">
        <f t="shared" si="4"/>
        <v>0</v>
      </c>
      <c r="J41" s="190"/>
      <c r="K41" s="189"/>
      <c r="L41" s="192" t="str" cm="1">
        <f t="array" ref="L41">_xlfn.IFS(I41&gt;D41,"KO : Le montant retenu est supérieur au montant présenté. Merci de revoir la ligne de recettes ou plafonner son montant.",D41=0,"",I41=D41,"OK",I41&lt;D41,"Montant instruit inférieur au montant présenté.")</f>
        <v/>
      </c>
      <c r="M41" s="193">
        <f t="shared" si="5"/>
        <v>0</v>
      </c>
      <c r="N41" s="20"/>
      <c r="O41" s="20"/>
      <c r="P41" s="20"/>
      <c r="Q41" s="20"/>
      <c r="R41" s="20"/>
      <c r="S41" s="20"/>
      <c r="T41" s="20"/>
    </row>
    <row r="42" spans="1:20">
      <c r="A42" s="188">
        <v>7</v>
      </c>
      <c r="B42" s="222"/>
      <c r="C42" s="222"/>
      <c r="D42" s="223"/>
      <c r="E42" s="223"/>
      <c r="F42" s="339"/>
      <c r="G42" s="191">
        <f t="shared" si="2"/>
        <v>0</v>
      </c>
      <c r="H42" s="189">
        <f t="shared" si="3"/>
        <v>0</v>
      </c>
      <c r="I42" s="190">
        <f t="shared" si="4"/>
        <v>0</v>
      </c>
      <c r="J42" s="190"/>
      <c r="K42" s="189"/>
      <c r="L42" s="192" t="str" cm="1">
        <f t="array" ref="L42">_xlfn.IFS(I42&gt;D42,"KO : Le montant retenu est supérieur au montant présenté. Merci de revoir la ligne de recettes ou plafonner son montant.",D42=0,"",I42=D42,"OK",I42&lt;D42,"Montant instruit inférieur au montant présenté.")</f>
        <v/>
      </c>
      <c r="M42" s="193">
        <f t="shared" si="5"/>
        <v>0</v>
      </c>
      <c r="N42" s="20"/>
      <c r="O42" s="20"/>
      <c r="P42" s="20"/>
      <c r="Q42" s="20"/>
      <c r="R42" s="20"/>
      <c r="S42" s="20"/>
      <c r="T42" s="20"/>
    </row>
    <row r="43" spans="1:20">
      <c r="A43" s="188">
        <v>8</v>
      </c>
      <c r="B43" s="222"/>
      <c r="C43" s="222"/>
      <c r="D43" s="223"/>
      <c r="E43" s="223"/>
      <c r="F43" s="339"/>
      <c r="G43" s="191">
        <f t="shared" si="2"/>
        <v>0</v>
      </c>
      <c r="H43" s="189">
        <f t="shared" si="3"/>
        <v>0</v>
      </c>
      <c r="I43" s="190">
        <f t="shared" si="4"/>
        <v>0</v>
      </c>
      <c r="J43" s="190"/>
      <c r="K43" s="189"/>
      <c r="L43" s="192" t="str" cm="1">
        <f t="array" ref="L43">_xlfn.IFS(I43&gt;D43,"KO : Le montant retenu est supérieur au montant présenté. Merci de revoir la ligne de recettes ou plafonner son montant.",D43=0,"",I43=D43,"OK",I43&lt;D43,"Montant instruit inférieur au montant présenté.")</f>
        <v/>
      </c>
      <c r="M43" s="193">
        <f t="shared" si="5"/>
        <v>0</v>
      </c>
      <c r="N43" s="20"/>
      <c r="O43" s="20"/>
      <c r="P43" s="20"/>
      <c r="Q43" s="20"/>
      <c r="R43" s="20"/>
      <c r="S43" s="20"/>
      <c r="T43" s="20"/>
    </row>
    <row r="44" spans="1:20">
      <c r="A44" s="188">
        <v>9</v>
      </c>
      <c r="B44" s="222"/>
      <c r="C44" s="222"/>
      <c r="D44" s="223"/>
      <c r="E44" s="223"/>
      <c r="F44" s="339"/>
      <c r="G44" s="191">
        <f t="shared" si="2"/>
        <v>0</v>
      </c>
      <c r="H44" s="189">
        <f t="shared" si="3"/>
        <v>0</v>
      </c>
      <c r="I44" s="190">
        <f t="shared" si="4"/>
        <v>0</v>
      </c>
      <c r="J44" s="190"/>
      <c r="K44" s="189"/>
      <c r="L44" s="192" t="str" cm="1">
        <f t="array" ref="L44">_xlfn.IFS(I44&gt;D44,"KO : Le montant retenu est supérieur au montant présenté. Merci de revoir la ligne de recettes ou plafonner son montant.",D44=0,"",I44=D44,"OK",I44&lt;D44,"Montant instruit inférieur au montant présenté.")</f>
        <v/>
      </c>
      <c r="M44" s="193">
        <f t="shared" si="5"/>
        <v>0</v>
      </c>
      <c r="N44" s="20"/>
      <c r="O44" s="20"/>
      <c r="P44" s="20"/>
      <c r="Q44" s="20"/>
      <c r="R44" s="20"/>
      <c r="S44" s="20"/>
      <c r="T44" s="20"/>
    </row>
    <row r="45" spans="1:20">
      <c r="A45" s="188">
        <v>10</v>
      </c>
      <c r="B45" s="222"/>
      <c r="C45" s="222"/>
      <c r="D45" s="223"/>
      <c r="E45" s="223"/>
      <c r="F45" s="339"/>
      <c r="G45" s="191">
        <f t="shared" si="2"/>
        <v>0</v>
      </c>
      <c r="H45" s="189">
        <f t="shared" si="3"/>
        <v>0</v>
      </c>
      <c r="I45" s="190">
        <f t="shared" si="4"/>
        <v>0</v>
      </c>
      <c r="J45" s="190"/>
      <c r="K45" s="189"/>
      <c r="L45" s="192" t="str" cm="1">
        <f t="array" ref="L45">_xlfn.IFS(I45&gt;D45,"KO : Le montant retenu est supérieur au montant présenté. Merci de revoir la ligne de recettes ou plafonner son montant.",D45=0,"",I45=D45,"OK",I45&lt;D45,"Montant instruit inférieur au montant présenté.")</f>
        <v/>
      </c>
      <c r="M45" s="193">
        <f t="shared" si="5"/>
        <v>0</v>
      </c>
      <c r="N45" s="20"/>
      <c r="O45" s="20"/>
      <c r="P45" s="20"/>
      <c r="Q45" s="20"/>
      <c r="R45" s="20"/>
      <c r="S45" s="20"/>
      <c r="T45" s="20"/>
    </row>
    <row r="46" spans="1:20">
      <c r="A46" s="443" t="s">
        <v>49</v>
      </c>
      <c r="B46" s="443"/>
      <c r="C46" s="443"/>
      <c r="D46" s="194">
        <f>SUM(D36:D45)</f>
        <v>0</v>
      </c>
      <c r="E46" s="194">
        <f>SUM(E36:E45)</f>
        <v>0</v>
      </c>
      <c r="F46" s="195"/>
      <c r="G46" s="207" t="s">
        <v>50</v>
      </c>
      <c r="H46" s="208"/>
      <c r="I46" s="194">
        <f>SUM(I36:I45)</f>
        <v>0</v>
      </c>
      <c r="J46" s="194">
        <f>SUM(J36:J45)</f>
        <v>0</v>
      </c>
      <c r="K46" s="209"/>
      <c r="L46" s="210"/>
      <c r="M46" s="194">
        <f>SUM(M36:M45)</f>
        <v>0</v>
      </c>
      <c r="N46" s="20"/>
      <c r="O46" s="20"/>
      <c r="P46" s="20"/>
      <c r="Q46" s="20"/>
      <c r="R46" s="20"/>
      <c r="S46" s="20"/>
      <c r="T46" s="20"/>
    </row>
    <row r="47" spans="1:20">
      <c r="N47" s="20"/>
      <c r="O47" s="20"/>
      <c r="P47" s="20"/>
      <c r="Q47" s="20"/>
      <c r="R47" s="20"/>
      <c r="S47" s="20"/>
      <c r="T47" s="20"/>
    </row>
    <row r="48" spans="1:20">
      <c r="N48" s="20"/>
      <c r="O48" s="20"/>
      <c r="P48" s="20"/>
      <c r="Q48" s="20"/>
      <c r="R48" s="20"/>
      <c r="S48" s="20"/>
      <c r="T48" s="20"/>
    </row>
    <row r="49" spans="4:20" ht="58">
      <c r="D49" s="167" t="s">
        <v>418</v>
      </c>
      <c r="E49" s="212">
        <f>IF(E46=0,D46,E46)</f>
        <v>0</v>
      </c>
      <c r="I49" s="180" t="s">
        <v>420</v>
      </c>
      <c r="J49" s="212">
        <f>IF(J46=0,I46,J46)</f>
        <v>0</v>
      </c>
      <c r="N49" s="20"/>
      <c r="O49" s="20"/>
      <c r="P49" s="20"/>
      <c r="Q49" s="20"/>
      <c r="R49" s="20"/>
      <c r="S49" s="20"/>
      <c r="T49" s="20"/>
    </row>
    <row r="50" spans="4:20">
      <c r="I50" s="213" t="s">
        <v>419</v>
      </c>
      <c r="J50" s="214">
        <f>E49-J49</f>
        <v>0</v>
      </c>
      <c r="N50" s="20"/>
      <c r="O50" s="20"/>
      <c r="P50" s="20"/>
      <c r="Q50" s="20"/>
      <c r="R50" s="20"/>
      <c r="S50" s="20"/>
      <c r="T50" s="20"/>
    </row>
    <row r="51" spans="4:20">
      <c r="N51" s="20"/>
      <c r="O51" s="20"/>
      <c r="P51" s="20"/>
      <c r="Q51" s="20"/>
      <c r="R51" s="20"/>
      <c r="S51" s="20"/>
      <c r="T51" s="20"/>
    </row>
    <row r="52" spans="4:20">
      <c r="N52" s="20"/>
      <c r="O52" s="20"/>
      <c r="P52" s="20"/>
      <c r="Q52" s="20"/>
      <c r="R52" s="20"/>
      <c r="S52" s="20"/>
      <c r="T52" s="20"/>
    </row>
    <row r="53" spans="4:20">
      <c r="N53" s="20"/>
      <c r="O53" s="20"/>
      <c r="P53" s="20"/>
      <c r="Q53" s="20"/>
      <c r="R53" s="20"/>
      <c r="S53" s="20"/>
      <c r="T53" s="20"/>
    </row>
    <row r="54" spans="4:20">
      <c r="N54" s="20"/>
      <c r="O54" s="20"/>
      <c r="P54" s="20"/>
      <c r="Q54" s="20"/>
      <c r="R54" s="20"/>
      <c r="S54" s="20"/>
      <c r="T54" s="20"/>
    </row>
    <row r="55" spans="4:20">
      <c r="N55" s="20"/>
      <c r="O55" s="20"/>
      <c r="P55" s="20"/>
      <c r="Q55" s="20"/>
      <c r="R55" s="20"/>
      <c r="S55" s="20"/>
      <c r="T55" s="20"/>
    </row>
    <row r="56" spans="4:20">
      <c r="N56" s="20"/>
      <c r="O56" s="20"/>
      <c r="P56" s="20"/>
      <c r="Q56" s="20"/>
      <c r="R56" s="20"/>
      <c r="S56" s="20"/>
      <c r="T56" s="20"/>
    </row>
    <row r="57" spans="4:20">
      <c r="N57" s="20"/>
      <c r="O57" s="20"/>
      <c r="P57" s="20"/>
      <c r="Q57" s="20"/>
      <c r="R57" s="20"/>
      <c r="S57" s="20"/>
      <c r="T57" s="20"/>
    </row>
    <row r="58" spans="4:20">
      <c r="N58" s="20"/>
      <c r="O58" s="20"/>
      <c r="P58" s="20"/>
      <c r="Q58" s="20"/>
      <c r="R58" s="20"/>
      <c r="S58" s="20"/>
      <c r="T58" s="20"/>
    </row>
    <row r="59" spans="4:20">
      <c r="N59" s="20"/>
      <c r="O59" s="20"/>
      <c r="P59" s="20"/>
      <c r="Q59" s="20"/>
      <c r="R59" s="20"/>
      <c r="S59" s="20"/>
      <c r="T59" s="20"/>
    </row>
    <row r="60" spans="4:20">
      <c r="N60" s="20"/>
      <c r="O60" s="20"/>
      <c r="P60" s="20"/>
      <c r="Q60" s="20"/>
      <c r="R60" s="20"/>
      <c r="S60" s="20"/>
      <c r="T60" s="20"/>
    </row>
    <row r="61" spans="4:20">
      <c r="N61" s="20"/>
      <c r="O61" s="20"/>
      <c r="P61" s="20"/>
      <c r="Q61" s="20"/>
      <c r="R61" s="20"/>
      <c r="S61" s="20"/>
      <c r="T61" s="20"/>
    </row>
    <row r="62" spans="4:20">
      <c r="N62" s="20"/>
      <c r="O62" s="20"/>
      <c r="P62" s="20"/>
      <c r="Q62" s="20"/>
      <c r="R62" s="20"/>
      <c r="S62" s="20"/>
      <c r="T62" s="20"/>
    </row>
    <row r="63" spans="4:20">
      <c r="N63" s="20"/>
      <c r="O63" s="20"/>
      <c r="P63" s="20"/>
      <c r="Q63" s="20"/>
      <c r="R63" s="20"/>
      <c r="S63" s="20"/>
      <c r="T63" s="20"/>
    </row>
    <row r="64" spans="4:20">
      <c r="N64" s="20"/>
      <c r="O64" s="20"/>
      <c r="P64" s="20"/>
      <c r="Q64" s="20"/>
      <c r="R64" s="20"/>
      <c r="S64" s="20"/>
      <c r="T64" s="20"/>
    </row>
    <row r="65" spans="14:20">
      <c r="N65" s="20"/>
      <c r="O65" s="20"/>
      <c r="P65" s="20"/>
      <c r="Q65" s="20"/>
      <c r="R65" s="20"/>
      <c r="S65" s="20"/>
      <c r="T65" s="20"/>
    </row>
    <row r="66" spans="14:20">
      <c r="N66" s="20"/>
      <c r="O66" s="20"/>
      <c r="P66" s="20"/>
      <c r="Q66" s="20"/>
      <c r="R66" s="20"/>
      <c r="S66" s="20"/>
      <c r="T66" s="20"/>
    </row>
    <row r="67" spans="14:20">
      <c r="N67" s="20"/>
      <c r="O67" s="20"/>
      <c r="P67" s="20"/>
      <c r="Q67" s="20"/>
      <c r="R67" s="20"/>
      <c r="S67" s="20"/>
      <c r="T67" s="20"/>
    </row>
    <row r="68" spans="14:20">
      <c r="N68" s="20"/>
      <c r="O68" s="20"/>
      <c r="P68" s="20"/>
      <c r="Q68" s="20"/>
      <c r="R68" s="20"/>
      <c r="S68" s="20"/>
      <c r="T68" s="20"/>
    </row>
    <row r="69" spans="14:20">
      <c r="N69" s="20"/>
      <c r="O69" s="20"/>
      <c r="P69" s="20"/>
      <c r="Q69" s="20"/>
      <c r="R69" s="20"/>
      <c r="S69" s="20"/>
      <c r="T69" s="20"/>
    </row>
  </sheetData>
  <sheetProtection algorithmName="SHA-512" hashValue="gbzzj5+5gyyzCS2IBbieu3CzCCiXY5t+ulTJZmXSPxSOM+XBC56KBXFtBEA3itM1CoWjshb2UsAFDBU/J8zvXg==" saltValue="z+0Pu6d7mdMXXXsDYG3Zqw==" spinCount="100000" sheet="1" objects="1" scenarios="1"/>
  <mergeCells count="19">
    <mergeCell ref="H2:M2"/>
    <mergeCell ref="H1:M1"/>
    <mergeCell ref="A33:A34"/>
    <mergeCell ref="A4:B4"/>
    <mergeCell ref="A5:B5"/>
    <mergeCell ref="A6:B6"/>
    <mergeCell ref="A2:G2"/>
    <mergeCell ref="A1:G1"/>
    <mergeCell ref="A26:B26"/>
    <mergeCell ref="A21:B21"/>
    <mergeCell ref="A19:B19"/>
    <mergeCell ref="H4:I4"/>
    <mergeCell ref="H5:I5"/>
    <mergeCell ref="H6:I6"/>
    <mergeCell ref="A46:C46"/>
    <mergeCell ref="A3:B3"/>
    <mergeCell ref="A32:F32"/>
    <mergeCell ref="G32:M32"/>
    <mergeCell ref="H3:I3"/>
  </mergeCells>
  <conditionalFormatting sqref="G36:I45">
    <cfRule type="cellIs" dxfId="3" priority="4" stopIfTrue="1" operator="notEqual">
      <formula>B36</formula>
    </cfRule>
  </conditionalFormatting>
  <conditionalFormatting sqref="L36:L45">
    <cfRule type="containsText" dxfId="2" priority="1" operator="containsText" text="OK">
      <formula>NOT(ISERROR(SEARCH("OK",L36)))</formula>
    </cfRule>
    <cfRule type="containsText" dxfId="1" priority="2" operator="containsText" text="KO">
      <formula>NOT(ISERROR(SEARCH("KO",L36)))</formula>
    </cfRule>
    <cfRule type="containsText" dxfId="0" priority="3" operator="containsText" text="Attention">
      <formula>NOT(ISERROR(SEARCH("Attention",L36)))</formula>
    </cfRule>
  </conditionalFormatting>
  <dataValidations count="1">
    <dataValidation type="list" allowBlank="1" showInputMessage="1" showErrorMessage="1" sqref="D4:F10" xr:uid="{36848403-5CE4-4A59-8FCF-78A1481B12AF}">
      <formula1>"Oui, Non,"</formula1>
    </dataValidation>
  </dataValidations>
  <pageMargins left="0.7" right="0.7" top="0.75" bottom="0.75" header="0.3" footer="0.3"/>
  <pageSetup paperSize="9" scale="2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18C8-51F4-445C-9B42-79634B3A61C6}">
  <sheetPr codeName="Feuil20">
    <pageSetUpPr fitToPage="1"/>
  </sheetPr>
  <dimension ref="A1:DG2"/>
  <sheetViews>
    <sheetView workbookViewId="0">
      <selection activeCell="F6" sqref="F6"/>
    </sheetView>
  </sheetViews>
  <sheetFormatPr baseColWidth="10" defaultColWidth="11.453125" defaultRowHeight="14.5"/>
  <cols>
    <col min="16" max="16" width="10.81640625"/>
    <col min="18" max="18" width="21.453125" customWidth="1"/>
  </cols>
  <sheetData>
    <row r="1" spans="1:111" s="41" customFormat="1" ht="110.25" customHeight="1">
      <c r="A1" s="12" t="s">
        <v>108</v>
      </c>
      <c r="B1" s="12" t="s">
        <v>109</v>
      </c>
      <c r="C1" s="12" t="s">
        <v>110</v>
      </c>
      <c r="D1" s="12" t="s">
        <v>111</v>
      </c>
      <c r="E1" s="12" t="s">
        <v>112</v>
      </c>
      <c r="F1" s="12" t="s">
        <v>113</v>
      </c>
      <c r="G1" s="12" t="s">
        <v>114</v>
      </c>
      <c r="H1" s="12" t="s">
        <v>115</v>
      </c>
      <c r="I1" s="12" t="s">
        <v>116</v>
      </c>
      <c r="J1" s="40" t="s">
        <v>117</v>
      </c>
      <c r="K1" s="12" t="s">
        <v>118</v>
      </c>
      <c r="L1" s="12" t="s">
        <v>119</v>
      </c>
      <c r="M1" s="12" t="s">
        <v>120</v>
      </c>
      <c r="N1" s="12" t="s">
        <v>121</v>
      </c>
      <c r="O1" s="12" t="s">
        <v>122</v>
      </c>
      <c r="P1" s="12" t="s">
        <v>123</v>
      </c>
      <c r="Q1" s="12" t="s">
        <v>124</v>
      </c>
      <c r="R1" s="12" t="s">
        <v>125</v>
      </c>
      <c r="S1" s="12" t="s">
        <v>126</v>
      </c>
      <c r="T1" s="12" t="s">
        <v>127</v>
      </c>
      <c r="U1" s="12" t="s">
        <v>128</v>
      </c>
      <c r="V1" s="12" t="s">
        <v>129</v>
      </c>
      <c r="W1" s="12" t="s">
        <v>130</v>
      </c>
      <c r="X1" s="40" t="s">
        <v>131</v>
      </c>
      <c r="Y1" s="40" t="s">
        <v>132</v>
      </c>
      <c r="Z1" s="40" t="s">
        <v>133</v>
      </c>
      <c r="AA1" s="40" t="s">
        <v>134</v>
      </c>
      <c r="AB1" s="12" t="s">
        <v>135</v>
      </c>
      <c r="AC1" s="12" t="s">
        <v>136</v>
      </c>
      <c r="AD1" s="12" t="s">
        <v>137</v>
      </c>
      <c r="AE1" s="12" t="s">
        <v>138</v>
      </c>
      <c r="AF1" s="40" t="s">
        <v>139</v>
      </c>
      <c r="AG1" s="40" t="s">
        <v>140</v>
      </c>
      <c r="AH1" s="40" t="s">
        <v>141</v>
      </c>
      <c r="AI1" s="40" t="s">
        <v>142</v>
      </c>
      <c r="AJ1" s="40" t="s">
        <v>143</v>
      </c>
      <c r="AK1" s="40" t="s">
        <v>144</v>
      </c>
      <c r="AL1" s="40" t="s">
        <v>145</v>
      </c>
      <c r="AM1" s="40" t="s">
        <v>146</v>
      </c>
      <c r="AN1" s="40" t="s">
        <v>147</v>
      </c>
      <c r="AO1" s="40" t="s">
        <v>148</v>
      </c>
      <c r="AP1" s="40" t="s">
        <v>149</v>
      </c>
      <c r="AQ1" s="40" t="s">
        <v>150</v>
      </c>
      <c r="AR1" s="40" t="s">
        <v>151</v>
      </c>
      <c r="AS1" s="12" t="s">
        <v>152</v>
      </c>
      <c r="AT1" s="12" t="s">
        <v>153</v>
      </c>
      <c r="AU1" s="40" t="s">
        <v>154</v>
      </c>
      <c r="AV1" s="40" t="s">
        <v>155</v>
      </c>
      <c r="AW1" s="40" t="s">
        <v>156</v>
      </c>
      <c r="AX1" s="40" t="s">
        <v>157</v>
      </c>
      <c r="AY1" s="40" t="s">
        <v>158</v>
      </c>
      <c r="AZ1" s="40" t="s">
        <v>159</v>
      </c>
      <c r="BA1" s="40" t="s">
        <v>160</v>
      </c>
      <c r="BB1" s="40" t="s">
        <v>161</v>
      </c>
      <c r="BC1" s="40" t="s">
        <v>162</v>
      </c>
      <c r="BD1" s="40" t="s">
        <v>163</v>
      </c>
      <c r="BE1" s="40" t="s">
        <v>164</v>
      </c>
      <c r="BF1" s="40" t="s">
        <v>165</v>
      </c>
      <c r="BG1" s="40" t="s">
        <v>166</v>
      </c>
      <c r="BH1" s="40" t="s">
        <v>167</v>
      </c>
      <c r="BI1" s="40" t="s">
        <v>168</v>
      </c>
      <c r="BJ1" s="12" t="s">
        <v>169</v>
      </c>
      <c r="BK1" s="12" t="s">
        <v>170</v>
      </c>
      <c r="BL1" s="12" t="s">
        <v>171</v>
      </c>
      <c r="BM1" s="12" t="s">
        <v>172</v>
      </c>
      <c r="BN1" s="12" t="s">
        <v>173</v>
      </c>
      <c r="BO1" s="12" t="s">
        <v>174</v>
      </c>
      <c r="BP1" s="12" t="s">
        <v>175</v>
      </c>
      <c r="BQ1" s="12" t="s">
        <v>176</v>
      </c>
      <c r="BR1" s="12" t="s">
        <v>177</v>
      </c>
      <c r="BS1" s="12" t="s">
        <v>178</v>
      </c>
      <c r="BT1" s="12" t="s">
        <v>179</v>
      </c>
      <c r="BU1" s="12" t="s">
        <v>180</v>
      </c>
      <c r="BV1" s="12" t="s">
        <v>181</v>
      </c>
      <c r="BW1" s="12" t="s">
        <v>182</v>
      </c>
      <c r="BX1" s="12" t="s">
        <v>183</v>
      </c>
      <c r="BY1" s="12" t="s">
        <v>184</v>
      </c>
      <c r="BZ1" s="12" t="s">
        <v>185</v>
      </c>
      <c r="CA1" s="12" t="s">
        <v>186</v>
      </c>
      <c r="CB1" s="12" t="s">
        <v>187</v>
      </c>
      <c r="CC1" s="12" t="s">
        <v>188</v>
      </c>
      <c r="CD1" s="12" t="s">
        <v>189</v>
      </c>
      <c r="CE1" s="12" t="s">
        <v>190</v>
      </c>
      <c r="CF1" s="12" t="s">
        <v>191</v>
      </c>
      <c r="CG1" s="40" t="s">
        <v>192</v>
      </c>
      <c r="CH1" s="40" t="s">
        <v>193</v>
      </c>
      <c r="CI1" s="40" t="s">
        <v>194</v>
      </c>
      <c r="CJ1" s="40" t="s">
        <v>195</v>
      </c>
      <c r="CK1" s="40" t="s">
        <v>196</v>
      </c>
      <c r="CL1" s="40" t="s">
        <v>197</v>
      </c>
      <c r="CM1" s="40" t="s">
        <v>198</v>
      </c>
      <c r="CN1" s="40" t="s">
        <v>199</v>
      </c>
      <c r="CO1" s="40" t="s">
        <v>200</v>
      </c>
      <c r="CP1" s="40" t="s">
        <v>201</v>
      </c>
      <c r="CQ1" s="40" t="s">
        <v>202</v>
      </c>
      <c r="CR1" s="40" t="s">
        <v>203</v>
      </c>
      <c r="CS1" s="12" t="s">
        <v>204</v>
      </c>
      <c r="CT1" s="12" t="s">
        <v>205</v>
      </c>
      <c r="CU1" s="12" t="s">
        <v>206</v>
      </c>
      <c r="CV1" s="12" t="s">
        <v>207</v>
      </c>
      <c r="CW1" s="40" t="s">
        <v>208</v>
      </c>
      <c r="CX1" s="40" t="s">
        <v>209</v>
      </c>
      <c r="CY1" s="40" t="s">
        <v>210</v>
      </c>
      <c r="CZ1" s="40" t="s">
        <v>211</v>
      </c>
      <c r="DA1" s="40" t="s">
        <v>212</v>
      </c>
      <c r="DB1" s="40" t="s">
        <v>213</v>
      </c>
      <c r="DC1" s="40" t="s">
        <v>214</v>
      </c>
      <c r="DD1" s="40" t="s">
        <v>215</v>
      </c>
      <c r="DE1" s="40" t="s">
        <v>216</v>
      </c>
      <c r="DF1" s="40" t="s">
        <v>217</v>
      </c>
      <c r="DG1" s="40" t="s">
        <v>218</v>
      </c>
    </row>
    <row r="2" spans="1:111" s="2" customFormat="1" ht="72" customHeight="1">
      <c r="A2" s="57" t="e">
        <f>#REF!</f>
        <v>#REF!</v>
      </c>
      <c r="B2" s="15" t="e">
        <f>#REF!</f>
        <v>#REF!</v>
      </c>
      <c r="C2" s="15" t="e">
        <f>IF(#REF!="",#REF!,#REF!)</f>
        <v>#REF!</v>
      </c>
      <c r="D2" s="15" t="e">
        <f>#REF!</f>
        <v>#REF!</v>
      </c>
      <c r="E2" s="15" t="e">
        <f>#REF!</f>
        <v>#REF!</v>
      </c>
      <c r="F2" s="15" t="e">
        <f>IF(#REF!="",_xlfn.CONCAT("déposée auprès du GAL ",B2),"déposée auprès de la Région Occitanie")</f>
        <v>#REF!</v>
      </c>
      <c r="G2" s="15" t="e">
        <f>#REF!</f>
        <v>#REF!</v>
      </c>
      <c r="H2" s="15" t="e">
        <f>#REF!</f>
        <v>#REF!</v>
      </c>
      <c r="I2" s="44" t="e">
        <f>#REF!</f>
        <v>#REF!</v>
      </c>
      <c r="J2" s="45" t="e">
        <f>#REF!</f>
        <v>#REF!</v>
      </c>
      <c r="K2" s="15" t="e">
        <f>#REF!</f>
        <v>#REF!</v>
      </c>
      <c r="L2" s="48" t="e">
        <f>IF(#REF!="",#REF!,#REF!)</f>
        <v>#REF!</v>
      </c>
      <c r="M2" s="49" t="e">
        <f>IF(#REF!="",#REF!,#REF!)</f>
        <v>#REF!</v>
      </c>
      <c r="N2" s="48" t="e">
        <f>IF(#REF!="",#REF!,#REF!)</f>
        <v>#REF!</v>
      </c>
      <c r="O2" s="49" t="e">
        <f>IF(#REF!="",#REF!,#REF!)</f>
        <v>#REF!</v>
      </c>
      <c r="P2" s="49" t="e">
        <f>#REF!</f>
        <v>#REF!</v>
      </c>
      <c r="Q2" s="39" t="e">
        <f>#REF!</f>
        <v>#REF!</v>
      </c>
      <c r="R2" s="47" t="e">
        <f>IF(#REF!='BASE DE DONNEES'!B24,'BASE DE DONNEES'!E24,IF(#REF!='BASE DE DONNEES'!B25,'BASE DE DONNEES'!E25,IF(#REF!='BASE DE DONNEES'!B26,'BASE DE DONNEES'!E26,IF(#REF!='BASE DE DONNEES'!B27,'BASE DE DONNEES'!E27,IF(#REF!='BASE DE DONNEES'!B28,'BASE DE DONNEES'!E28,IF(#REF!='BASE DE DONNEES'!B29,'BASE DE DONNEES'!E29,IF(#REF!='BASE DE DONNEES'!B30,'BASE DE DONNEES'!E30,IF(#REF!='BASE DE DONNEES'!B31,'BASE DE DONNEES'!E31,IF(#REF!='BASE DE DONNEES'!B32,'BASE DE DONNEES'!E32,IF(#REF!="Autre","Autre régime ou Article TFUE","HORS REGIMES D'AIDES D'ETAT"))))))))))</f>
        <v>#REF!</v>
      </c>
      <c r="S2" s="46" t="e">
        <f>#REF!</f>
        <v>#REF!</v>
      </c>
      <c r="T2" s="50" t="e">
        <f>#REF!</f>
        <v>#REF!</v>
      </c>
      <c r="U2" s="50">
        <f>'Syn dépenses Bénéficiaire'!B17</f>
        <v>0</v>
      </c>
      <c r="V2" s="50">
        <f>'Syn dépenses Bénéficiaire'!B18</f>
        <v>0</v>
      </c>
      <c r="W2" s="50">
        <f>'Syn dépenses Bénéficiaire'!B19</f>
        <v>0</v>
      </c>
      <c r="X2" s="51">
        <f>'Syn dépenses Bénéficiaire'!B20</f>
        <v>0</v>
      </c>
      <c r="Y2" s="51" t="e">
        <f>'Syn dépenses Bénéficiaire'!#REF!</f>
        <v>#REF!</v>
      </c>
      <c r="Z2" s="51" t="e">
        <f>'Syn dépenses Bénéficiaire'!#REF!</f>
        <v>#REF!</v>
      </c>
      <c r="AA2" s="51" t="e">
        <f>'Syn dépenses Bénéficiaire'!#REF!</f>
        <v>#REF!</v>
      </c>
      <c r="AB2" s="50" t="e">
        <f>#REF!</f>
        <v>#REF!</v>
      </c>
      <c r="AC2" s="50" t="e">
        <f>#REF!</f>
        <v>#REF!</v>
      </c>
      <c r="AD2" s="50" t="e">
        <f>#REF!</f>
        <v>#REF!</v>
      </c>
      <c r="AE2" s="50" t="e">
        <f>#REF!</f>
        <v>#REF!</v>
      </c>
      <c r="AF2" s="51" t="e">
        <f>#REF!</f>
        <v>#REF!</v>
      </c>
      <c r="AG2" s="51" t="e">
        <f>#REF!</f>
        <v>#REF!</v>
      </c>
      <c r="AH2" s="51" t="e">
        <f>#REF!</f>
        <v>#REF!</v>
      </c>
      <c r="AI2" s="51" t="e">
        <f>#REF!</f>
        <v>#REF!</v>
      </c>
      <c r="AJ2" s="51" t="e">
        <f>#REF!</f>
        <v>#REF!</v>
      </c>
      <c r="AK2" s="51" t="e">
        <f>#REF!</f>
        <v>#REF!</v>
      </c>
      <c r="AL2" s="51" t="e">
        <f>#REF!</f>
        <v>#REF!</v>
      </c>
      <c r="AM2" s="51" t="e">
        <f>#REF!</f>
        <v>#REF!</v>
      </c>
      <c r="AN2" s="51" t="e">
        <f>#REF!</f>
        <v>#REF!</v>
      </c>
      <c r="AO2" s="51" t="e">
        <f>#REF!</f>
        <v>#REF!</v>
      </c>
      <c r="AP2" s="51" t="e">
        <f>#REF!</f>
        <v>#REF!</v>
      </c>
      <c r="AQ2" s="51" t="e">
        <f>#REF!</f>
        <v>#REF!</v>
      </c>
      <c r="AR2" s="51" t="e">
        <f>#REF!</f>
        <v>#REF!</v>
      </c>
      <c r="AS2" s="51" t="e">
        <f>'Syn dépenses Bénéficiaire'!B21+#REF!</f>
        <v>#REF!</v>
      </c>
      <c r="AT2" s="51" t="e">
        <f>#REF!+#REF!</f>
        <v>#REF!</v>
      </c>
      <c r="AU2" s="13" t="e">
        <f>IF(#REF!="Coût simplifié",#REF!,"")</f>
        <v>#REF!</v>
      </c>
      <c r="AV2" s="13" t="e">
        <f>IF(#REF!="Coût simplifié",#REF!,"")</f>
        <v>#REF!</v>
      </c>
      <c r="AW2" s="13" t="e">
        <f>IF(#REF!="Coût simplifié",#REF!,"")</f>
        <v>#REF!</v>
      </c>
      <c r="AX2" s="13" t="e">
        <f>IF(#REF!="Coût simplifié",#REF!,"")</f>
        <v>#REF!</v>
      </c>
      <c r="AY2" s="13" t="e">
        <f>IF(#REF!="Coût simplifié",#REF!,"")</f>
        <v>#REF!</v>
      </c>
      <c r="AZ2" s="62" t="e">
        <f>IF(#REF!="Coût simplifié",#REF!,"")</f>
        <v>#REF!</v>
      </c>
      <c r="BA2" s="62" t="e">
        <f>IF(#REF!="Coût simplifié",#REF!,"")</f>
        <v>#REF!</v>
      </c>
      <c r="BB2" s="62" t="e">
        <f>IF(#REF!="Coût simplifié",#REF!,"")</f>
        <v>#REF!</v>
      </c>
      <c r="BC2" s="62" t="e">
        <f>IF(#REF!="Coût simplifié",#REF!,"")</f>
        <v>#REF!</v>
      </c>
      <c r="BD2" s="62" t="e">
        <f>IF(#REF!="Coût simplifié",#REF!,"")</f>
        <v>#REF!</v>
      </c>
      <c r="BE2" s="14" t="e">
        <f>IF(#REF!="OUI",#REF!,"")</f>
        <v>#REF!</v>
      </c>
      <c r="BF2" s="14" t="e">
        <f>IF(#REF!="OUI",#REF!,"")</f>
        <v>#REF!</v>
      </c>
      <c r="BG2" s="14" t="e">
        <f>IF(#REF!="OUI",#REF!,"")</f>
        <v>#REF!</v>
      </c>
      <c r="BH2" s="14" t="e">
        <f>IF(#REF!="OUI",#REF!,"")</f>
        <v>#REF!</v>
      </c>
      <c r="BI2" s="14" t="e">
        <f>IF(#REF!="OUI",#REF!,"")</f>
        <v>#REF!</v>
      </c>
      <c r="BJ2" s="16" t="e">
        <f>#REF!</f>
        <v>#REF!</v>
      </c>
      <c r="BK2" s="16" t="e">
        <f>#REF!</f>
        <v>#REF!</v>
      </c>
      <c r="BL2" s="18" t="e">
        <f>#REF!</f>
        <v>#REF!</v>
      </c>
      <c r="BM2" s="17" t="e">
        <f>#REF!</f>
        <v>#REF!</v>
      </c>
      <c r="BN2" s="42" t="e">
        <f>#REF!</f>
        <v>#REF!</v>
      </c>
      <c r="BO2" s="42" t="e">
        <f>#REF!</f>
        <v>#REF!</v>
      </c>
      <c r="BP2" s="43" t="e">
        <f>#REF!</f>
        <v>#REF!</v>
      </c>
      <c r="BQ2" s="16" t="e">
        <f>#REF!</f>
        <v>#REF!</v>
      </c>
      <c r="BR2" s="16" t="e">
        <f>#REF!</f>
        <v>#REF!</v>
      </c>
      <c r="BS2" s="16" t="e">
        <f>#REF!</f>
        <v>#REF!</v>
      </c>
      <c r="BT2" s="17" t="e">
        <f>#REF!</f>
        <v>#REF!</v>
      </c>
      <c r="BU2" s="42" t="e">
        <f>#REF!</f>
        <v>#REF!</v>
      </c>
      <c r="BV2" s="42" t="e">
        <f>#REF!</f>
        <v>#REF!</v>
      </c>
      <c r="BW2" s="42" t="e">
        <f>#REF!</f>
        <v>#REF!</v>
      </c>
      <c r="BX2" s="43" t="e">
        <f>#REF!</f>
        <v>#REF!</v>
      </c>
      <c r="BY2" s="16" t="e">
        <f>#REF!</f>
        <v>#REF!</v>
      </c>
      <c r="BZ2" s="16" t="e">
        <f>#REF!</f>
        <v>#REF!</v>
      </c>
      <c r="CA2" s="16" t="e">
        <f>#REF!</f>
        <v>#REF!</v>
      </c>
      <c r="CB2" s="17" t="e">
        <f>#REF!</f>
        <v>#REF!</v>
      </c>
      <c r="CC2" s="42" t="e">
        <f>#REF!</f>
        <v>#REF!</v>
      </c>
      <c r="CD2" s="42" t="e">
        <f>#REF!</f>
        <v>#REF!</v>
      </c>
      <c r="CE2" s="42" t="e">
        <f>#REF!</f>
        <v>#REF!</v>
      </c>
      <c r="CF2" s="43" t="e">
        <f>#REF!</f>
        <v>#REF!</v>
      </c>
      <c r="CG2" s="54" t="e">
        <f>#REF!+#REF!</f>
        <v>#REF!</v>
      </c>
      <c r="CH2" s="54" t="e">
        <f>#REF!+#REF!</f>
        <v>#REF!</v>
      </c>
      <c r="CI2" s="54" t="e">
        <f>#REF!+#REF!</f>
        <v>#REF!</v>
      </c>
      <c r="CJ2" s="54" t="e">
        <f>#REF!+#REF!</f>
        <v>#REF!</v>
      </c>
      <c r="CK2" s="54" t="e">
        <f>#REF!+#REF!</f>
        <v>#REF!</v>
      </c>
      <c r="CL2" s="54" t="e">
        <f>#REF!+#REF!</f>
        <v>#REF!</v>
      </c>
      <c r="CM2" s="54" t="e">
        <f>#REF!</f>
        <v>#REF!</v>
      </c>
      <c r="CN2" s="54" t="e">
        <f>#REF!</f>
        <v>#REF!</v>
      </c>
      <c r="CO2" s="54" t="e">
        <f>#REF!</f>
        <v>#REF!</v>
      </c>
      <c r="CP2" s="54" t="e">
        <f>#REF!</f>
        <v>#REF!</v>
      </c>
      <c r="CQ2" s="54" t="e">
        <f>#REF!</f>
        <v>#REF!</v>
      </c>
      <c r="CR2" s="54" t="e">
        <f>#REF!</f>
        <v>#REF!</v>
      </c>
      <c r="CS2" s="53" t="e">
        <f>#REF!</f>
        <v>#REF!</v>
      </c>
      <c r="CT2" s="53" t="e">
        <f>#REF!+#REF!</f>
        <v>#REF!</v>
      </c>
      <c r="CU2" s="53" t="e">
        <f>#REF!</f>
        <v>#REF!</v>
      </c>
      <c r="CV2" s="53" t="e">
        <f>#REF!</f>
        <v>#REF!</v>
      </c>
      <c r="CW2" s="54" t="e">
        <f>#REF!</f>
        <v>#REF!</v>
      </c>
      <c r="CX2" s="54" t="e">
        <f>CV2+CW2</f>
        <v>#REF!</v>
      </c>
      <c r="CY2" s="56" t="e">
        <f>CS2/AT2*100</f>
        <v>#REF!</v>
      </c>
      <c r="CZ2" s="56" t="e">
        <f>#REF!*100</f>
        <v>#REF!</v>
      </c>
      <c r="DA2" s="52" t="e">
        <f>#REF!</f>
        <v>#REF!</v>
      </c>
      <c r="DB2" s="52" t="e">
        <f>#REF!</f>
        <v>#REF!</v>
      </c>
      <c r="DC2" s="52" t="e">
        <f>#REF!</f>
        <v>#REF!</v>
      </c>
      <c r="DD2" s="55" t="e">
        <f>#REF!*100</f>
        <v>#REF!</v>
      </c>
      <c r="DE2" s="54" t="e">
        <f>IF(DD2=0,"NON","OUI")</f>
        <v>#REF!</v>
      </c>
      <c r="DF2" s="47" t="e">
        <f>#REF!</f>
        <v>#REF!</v>
      </c>
      <c r="DG2" s="47" t="e">
        <f>#REF!</f>
        <v>#REF!</v>
      </c>
    </row>
  </sheetData>
  <pageMargins left="0" right="0" top="0" bottom="0" header="0" footer="0"/>
  <pageSetup paperSize="9" scale="1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E99F-95E8-474D-8B26-36C2A27E6E8E}">
  <sheetPr codeName="Feuil21">
    <pageSetUpPr fitToPage="1"/>
  </sheetPr>
  <dimension ref="A1:F51"/>
  <sheetViews>
    <sheetView view="pageBreakPreview" zoomScale="85" zoomScaleNormal="85" zoomScaleSheetLayoutView="85" workbookViewId="0">
      <selection activeCell="H9" sqref="H9"/>
    </sheetView>
  </sheetViews>
  <sheetFormatPr baseColWidth="10" defaultColWidth="11.453125" defaultRowHeight="14.5"/>
  <cols>
    <col min="1" max="1" width="9.453125" customWidth="1"/>
    <col min="2" max="2" width="27.81640625" customWidth="1"/>
    <col min="3" max="3" width="38.453125" style="1" customWidth="1"/>
    <col min="4" max="4" width="44.81640625" customWidth="1"/>
    <col min="5" max="5" width="41.453125" style="1" customWidth="1"/>
  </cols>
  <sheetData>
    <row r="1" spans="1:5" ht="15" thickBot="1">
      <c r="A1" s="463" t="s">
        <v>219</v>
      </c>
      <c r="B1" s="464"/>
      <c r="C1" s="464"/>
      <c r="D1" s="464"/>
      <c r="E1" s="465"/>
    </row>
    <row r="3" spans="1:5">
      <c r="A3" s="472" t="s">
        <v>109</v>
      </c>
      <c r="B3" s="473"/>
      <c r="C3" s="474" t="s">
        <v>220</v>
      </c>
      <c r="D3" s="474"/>
      <c r="E3" s="474"/>
    </row>
    <row r="4" spans="1:5" ht="21.75" customHeight="1">
      <c r="A4" s="29" t="s">
        <v>221</v>
      </c>
      <c r="B4" s="29" t="s">
        <v>222</v>
      </c>
      <c r="C4" s="30" t="s">
        <v>223</v>
      </c>
      <c r="D4" s="31" t="s">
        <v>224</v>
      </c>
      <c r="E4" s="32" t="s">
        <v>225</v>
      </c>
    </row>
    <row r="5" spans="1:5" s="20" customFormat="1" ht="43.5" customHeight="1">
      <c r="A5" s="6">
        <v>101</v>
      </c>
      <c r="B5" s="6" t="s">
        <v>226</v>
      </c>
      <c r="C5" s="11" t="s">
        <v>227</v>
      </c>
      <c r="D5" s="25" t="s">
        <v>228</v>
      </c>
      <c r="E5" s="23" t="s">
        <v>229</v>
      </c>
    </row>
    <row r="6" spans="1:5" s="20" customFormat="1">
      <c r="A6" s="19">
        <v>102</v>
      </c>
      <c r="B6" s="19" t="s">
        <v>230</v>
      </c>
      <c r="C6" s="33" t="s">
        <v>231</v>
      </c>
      <c r="D6" s="26" t="s">
        <v>232</v>
      </c>
      <c r="E6" s="22" t="s">
        <v>233</v>
      </c>
    </row>
    <row r="7" spans="1:5" s="20" customFormat="1" ht="35.25" customHeight="1">
      <c r="A7" s="6">
        <v>103</v>
      </c>
      <c r="B7" s="6" t="s">
        <v>234</v>
      </c>
      <c r="C7" s="11" t="s">
        <v>235</v>
      </c>
      <c r="D7" s="25" t="s">
        <v>236</v>
      </c>
      <c r="E7" s="28" t="s">
        <v>237</v>
      </c>
    </row>
    <row r="8" spans="1:5" s="20" customFormat="1" ht="48.75" customHeight="1">
      <c r="A8" s="6">
        <v>104</v>
      </c>
      <c r="B8" s="6" t="s">
        <v>238</v>
      </c>
      <c r="C8" s="11" t="s">
        <v>239</v>
      </c>
      <c r="D8" s="25" t="s">
        <v>240</v>
      </c>
      <c r="E8" s="34" t="s">
        <v>241</v>
      </c>
    </row>
    <row r="9" spans="1:5" s="20" customFormat="1" ht="37.5" customHeight="1">
      <c r="A9" s="19">
        <v>105</v>
      </c>
      <c r="B9" s="6" t="s">
        <v>242</v>
      </c>
      <c r="C9" s="33" t="s">
        <v>243</v>
      </c>
      <c r="D9" s="26" t="s">
        <v>244</v>
      </c>
      <c r="E9" s="34" t="s">
        <v>245</v>
      </c>
    </row>
    <row r="10" spans="1:5" s="20" customFormat="1" ht="51" customHeight="1">
      <c r="A10" s="19">
        <v>106</v>
      </c>
      <c r="B10" s="6" t="s">
        <v>246</v>
      </c>
      <c r="C10" s="33" t="s">
        <v>247</v>
      </c>
      <c r="D10" s="21" t="s">
        <v>248</v>
      </c>
      <c r="E10" s="34" t="s">
        <v>249</v>
      </c>
    </row>
    <row r="11" spans="1:5" s="20" customFormat="1" ht="35.25" customHeight="1">
      <c r="A11" s="6">
        <v>107</v>
      </c>
      <c r="B11" s="6" t="s">
        <v>250</v>
      </c>
      <c r="C11" s="11" t="s">
        <v>251</v>
      </c>
      <c r="D11" s="25" t="s">
        <v>252</v>
      </c>
      <c r="E11" s="34" t="s">
        <v>253</v>
      </c>
    </row>
    <row r="12" spans="1:5" s="20" customFormat="1" ht="29">
      <c r="A12" s="19">
        <v>108</v>
      </c>
      <c r="B12" s="6" t="s">
        <v>254</v>
      </c>
      <c r="C12" s="33" t="s">
        <v>255</v>
      </c>
      <c r="D12" s="26" t="s">
        <v>256</v>
      </c>
      <c r="E12" s="35" t="s">
        <v>257</v>
      </c>
    </row>
    <row r="13" spans="1:5" s="20" customFormat="1" ht="29">
      <c r="A13" s="19">
        <v>109</v>
      </c>
      <c r="B13" s="6" t="s">
        <v>258</v>
      </c>
      <c r="C13" s="33" t="s">
        <v>259</v>
      </c>
      <c r="D13" s="26" t="s">
        <v>260</v>
      </c>
      <c r="E13" s="35" t="s">
        <v>261</v>
      </c>
    </row>
    <row r="14" spans="1:5" s="20" customFormat="1">
      <c r="A14" s="6">
        <v>110</v>
      </c>
      <c r="B14" s="6" t="s">
        <v>262</v>
      </c>
      <c r="C14" s="11" t="s">
        <v>263</v>
      </c>
      <c r="D14" s="27" t="s">
        <v>264</v>
      </c>
      <c r="E14" s="35" t="s">
        <v>265</v>
      </c>
    </row>
    <row r="15" spans="1:5" s="20" customFormat="1" ht="29">
      <c r="A15" s="19">
        <v>111</v>
      </c>
      <c r="B15" s="6" t="s">
        <v>266</v>
      </c>
      <c r="C15" s="33" t="s">
        <v>267</v>
      </c>
      <c r="D15" s="26" t="s">
        <v>268</v>
      </c>
      <c r="E15" s="24" t="s">
        <v>269</v>
      </c>
    </row>
    <row r="16" spans="1:5" s="20" customFormat="1">
      <c r="A16" s="19">
        <v>112</v>
      </c>
      <c r="B16" s="6" t="s">
        <v>270</v>
      </c>
      <c r="C16" s="33" t="s">
        <v>271</v>
      </c>
      <c r="D16" s="26" t="s">
        <v>272</v>
      </c>
      <c r="E16" s="22" t="s">
        <v>273</v>
      </c>
    </row>
    <row r="17" spans="1:6" s="20" customFormat="1" ht="29">
      <c r="A17" s="19">
        <v>113</v>
      </c>
      <c r="B17" s="6" t="s">
        <v>274</v>
      </c>
      <c r="C17" s="33" t="s">
        <v>275</v>
      </c>
      <c r="D17" s="26" t="s">
        <v>276</v>
      </c>
      <c r="E17" s="35" t="s">
        <v>277</v>
      </c>
    </row>
    <row r="18" spans="1:6" s="20" customFormat="1" ht="29">
      <c r="A18" s="19">
        <v>114</v>
      </c>
      <c r="B18" s="6" t="s">
        <v>278</v>
      </c>
      <c r="C18" s="33" t="s">
        <v>279</v>
      </c>
      <c r="D18" s="26" t="s">
        <v>280</v>
      </c>
      <c r="E18" s="22" t="s">
        <v>281</v>
      </c>
    </row>
    <row r="19" spans="1:6" s="20" customFormat="1" ht="29">
      <c r="A19" s="19">
        <v>115</v>
      </c>
      <c r="B19" s="6" t="s">
        <v>282</v>
      </c>
      <c r="C19" s="33" t="s">
        <v>283</v>
      </c>
      <c r="D19" s="26" t="s">
        <v>284</v>
      </c>
      <c r="E19" s="22" t="s">
        <v>285</v>
      </c>
    </row>
    <row r="20" spans="1:6" s="20" customFormat="1" ht="36.75" customHeight="1">
      <c r="A20" s="19">
        <v>116</v>
      </c>
      <c r="B20" s="6" t="s">
        <v>286</v>
      </c>
      <c r="C20" s="33" t="s">
        <v>287</v>
      </c>
      <c r="D20" s="26" t="s">
        <v>288</v>
      </c>
      <c r="E20" s="22" t="s">
        <v>289</v>
      </c>
    </row>
    <row r="21" spans="1:6" ht="15" thickBot="1"/>
    <row r="22" spans="1:6" ht="15" thickBot="1">
      <c r="A22" s="463" t="s">
        <v>290</v>
      </c>
      <c r="B22" s="464"/>
      <c r="C22" s="464"/>
      <c r="D22" s="464"/>
      <c r="E22" s="465"/>
    </row>
    <row r="23" spans="1:6" s="1" customFormat="1">
      <c r="C23" s="5"/>
      <c r="D23" s="4"/>
      <c r="E23" s="58" t="s">
        <v>291</v>
      </c>
    </row>
    <row r="24" spans="1:6" s="1" customFormat="1" ht="58">
      <c r="B24" s="61" t="s">
        <v>292</v>
      </c>
      <c r="C24" s="59" t="s">
        <v>293</v>
      </c>
      <c r="D24" s="60"/>
      <c r="E24" s="10" t="s">
        <v>294</v>
      </c>
    </row>
    <row r="25" spans="1:6" s="1" customFormat="1" ht="43.5">
      <c r="B25" s="61" t="s">
        <v>295</v>
      </c>
      <c r="C25" s="59" t="s">
        <v>296</v>
      </c>
      <c r="D25" s="60"/>
      <c r="E25" s="10" t="s">
        <v>297</v>
      </c>
    </row>
    <row r="26" spans="1:6" s="1" customFormat="1" ht="58">
      <c r="B26" s="61" t="s">
        <v>298</v>
      </c>
      <c r="C26" s="59" t="s">
        <v>299</v>
      </c>
      <c r="D26" s="60"/>
      <c r="E26" s="10" t="s">
        <v>300</v>
      </c>
    </row>
    <row r="27" spans="1:6" s="1" customFormat="1" ht="43.5">
      <c r="B27" s="61" t="s">
        <v>301</v>
      </c>
      <c r="C27" s="59" t="s">
        <v>302</v>
      </c>
      <c r="D27" s="60"/>
      <c r="E27" s="10" t="s">
        <v>303</v>
      </c>
    </row>
    <row r="28" spans="1:6" s="1" customFormat="1" ht="224.25" customHeight="1">
      <c r="B28" s="61" t="s">
        <v>304</v>
      </c>
      <c r="C28" s="59" t="s">
        <v>305</v>
      </c>
      <c r="D28" s="60"/>
      <c r="E28" s="10" t="s">
        <v>306</v>
      </c>
    </row>
    <row r="29" spans="1:6" s="1" customFormat="1" ht="43.5">
      <c r="B29" s="61" t="s">
        <v>307</v>
      </c>
      <c r="C29" s="470" t="s">
        <v>308</v>
      </c>
      <c r="D29" s="471"/>
      <c r="E29" s="10" t="s">
        <v>309</v>
      </c>
    </row>
    <row r="30" spans="1:6" s="1" customFormat="1" ht="29">
      <c r="B30" s="61" t="s">
        <v>310</v>
      </c>
      <c r="C30" s="470" t="s">
        <v>311</v>
      </c>
      <c r="D30" s="471"/>
      <c r="E30" s="10" t="s">
        <v>312</v>
      </c>
    </row>
    <row r="31" spans="1:6" s="1" customFormat="1" ht="87">
      <c r="B31" s="61" t="s">
        <v>313</v>
      </c>
      <c r="C31" s="470" t="s">
        <v>314</v>
      </c>
      <c r="D31" s="471"/>
      <c r="E31" s="8" t="s">
        <v>315</v>
      </c>
      <c r="F31" s="36"/>
    </row>
    <row r="32" spans="1:6" s="1" customFormat="1" ht="87">
      <c r="B32" s="61" t="s">
        <v>316</v>
      </c>
      <c r="C32" s="470" t="s">
        <v>314</v>
      </c>
      <c r="D32" s="471"/>
      <c r="E32" s="8" t="s">
        <v>317</v>
      </c>
      <c r="F32" s="36"/>
    </row>
    <row r="33" spans="1:6" s="1" customFormat="1" ht="15" thickBot="1">
      <c r="B33" s="63"/>
      <c r="C33" s="64"/>
      <c r="D33" s="64"/>
      <c r="E33" s="7"/>
      <c r="F33" s="36"/>
    </row>
    <row r="34" spans="1:6" ht="15" thickBot="1">
      <c r="A34" s="463" t="s">
        <v>318</v>
      </c>
      <c r="B34" s="464"/>
      <c r="C34" s="464"/>
      <c r="D34" s="464"/>
      <c r="E34" s="465"/>
    </row>
    <row r="35" spans="1:6">
      <c r="A35" s="1" t="s">
        <v>319</v>
      </c>
      <c r="B35" s="37"/>
      <c r="C35" s="3" t="s">
        <v>320</v>
      </c>
    </row>
    <row r="36" spans="1:6" ht="29">
      <c r="A36" s="1" t="s">
        <v>321</v>
      </c>
      <c r="B36" s="37"/>
      <c r="C36" s="3" t="s">
        <v>322</v>
      </c>
    </row>
    <row r="37" spans="1:6">
      <c r="A37" s="1" t="s">
        <v>323</v>
      </c>
      <c r="B37" s="37"/>
      <c r="C37" s="3" t="s">
        <v>324</v>
      </c>
    </row>
    <row r="38" spans="1:6" ht="15" thickBot="1">
      <c r="A38" s="68" t="s">
        <v>325</v>
      </c>
      <c r="B38" s="68"/>
      <c r="C38" s="1" t="s">
        <v>326</v>
      </c>
    </row>
    <row r="39" spans="1:6" ht="15" thickBot="1">
      <c r="A39" s="463" t="s">
        <v>327</v>
      </c>
      <c r="B39" s="464"/>
      <c r="C39" s="464"/>
      <c r="D39" s="464"/>
      <c r="E39" s="465"/>
    </row>
    <row r="40" spans="1:6">
      <c r="A40" s="468" t="s">
        <v>328</v>
      </c>
      <c r="B40" s="469"/>
      <c r="C40" s="65">
        <v>45291</v>
      </c>
    </row>
    <row r="41" spans="1:6" ht="34.5" customHeight="1" thickBot="1">
      <c r="A41" s="466" t="s">
        <v>329</v>
      </c>
      <c r="B41" s="467"/>
      <c r="C41" s="65">
        <v>45473</v>
      </c>
    </row>
    <row r="42" spans="1:6" ht="15" thickBot="1">
      <c r="A42" s="463" t="s">
        <v>330</v>
      </c>
      <c r="B42" s="464"/>
      <c r="C42" s="464"/>
      <c r="D42" s="464"/>
      <c r="E42" s="465"/>
    </row>
    <row r="43" spans="1:6">
      <c r="A43" t="s">
        <v>331</v>
      </c>
    </row>
    <row r="44" spans="1:6">
      <c r="A44" t="s">
        <v>332</v>
      </c>
    </row>
    <row r="45" spans="1:6">
      <c r="A45" t="s">
        <v>333</v>
      </c>
    </row>
    <row r="46" spans="1:6">
      <c r="A46" t="s">
        <v>334</v>
      </c>
    </row>
    <row r="47" spans="1:6">
      <c r="A47" t="s">
        <v>335</v>
      </c>
    </row>
    <row r="48" spans="1:6">
      <c r="A48" t="s">
        <v>336</v>
      </c>
    </row>
    <row r="49" spans="1:1">
      <c r="A49" t="s">
        <v>337</v>
      </c>
    </row>
    <row r="50" spans="1:1">
      <c r="A50" t="s">
        <v>338</v>
      </c>
    </row>
    <row r="51" spans="1:1">
      <c r="A51" t="s">
        <v>339</v>
      </c>
    </row>
  </sheetData>
  <sortState ref="A5:E20">
    <sortCondition ref="A5"/>
  </sortState>
  <mergeCells count="13">
    <mergeCell ref="A42:E42"/>
    <mergeCell ref="A41:B41"/>
    <mergeCell ref="A34:E34"/>
    <mergeCell ref="A22:E22"/>
    <mergeCell ref="A1:E1"/>
    <mergeCell ref="A39:E39"/>
    <mergeCell ref="A40:B40"/>
    <mergeCell ref="C32:D32"/>
    <mergeCell ref="A3:B3"/>
    <mergeCell ref="C3:E3"/>
    <mergeCell ref="C29:D29"/>
    <mergeCell ref="C30:D30"/>
    <mergeCell ref="C31:D31"/>
  </mergeCells>
  <dataValidations count="1">
    <dataValidation type="list" allowBlank="1" showInputMessage="1" showErrorMessage="1" sqref="B24:B33" xr:uid="{5ACD421C-782D-493C-9E73-2DAE0ADF5129}">
      <formula1>"Hors régime d'aide d'Etat, SA 43783,SA 42681, SA 58980,SA 43197, SA 40453,SA 58979,SA 59108, De minimis entreprises, De minimis agricole,Autre"</formula1>
    </dataValidation>
  </dataValidations>
  <hyperlinks>
    <hyperlink ref="F6" r:id="rId1" display="olivier.gaillard@gard.fr " xr:uid="{5F38121F-28C5-4336-85CF-F8EED2DED267}"/>
  </hyperlinks>
  <pageMargins left="0.7" right="0.7" top="0.75" bottom="0.75" header="0.3" footer="0.3"/>
  <pageSetup paperSize="9" scale="4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9357-954B-4682-A99D-F20B0D27785F}">
  <sheetPr codeName="Feuil22"/>
  <dimension ref="A1:M9"/>
  <sheetViews>
    <sheetView workbookViewId="0">
      <selection activeCell="C10" sqref="C10"/>
    </sheetView>
  </sheetViews>
  <sheetFormatPr baseColWidth="10" defaultColWidth="11.453125" defaultRowHeight="14.5"/>
  <cols>
    <col min="1" max="1" width="22.453125" customWidth="1"/>
    <col min="2" max="2" width="24.81640625" customWidth="1"/>
  </cols>
  <sheetData>
    <row r="1" spans="1:13" ht="20.25" customHeight="1">
      <c r="A1" s="67" t="s">
        <v>340</v>
      </c>
      <c r="B1" s="67" t="s">
        <v>341</v>
      </c>
      <c r="C1" s="476" t="s">
        <v>342</v>
      </c>
      <c r="D1" s="476"/>
      <c r="E1" s="476"/>
      <c r="F1" s="476"/>
      <c r="G1" s="476"/>
      <c r="H1" s="476"/>
      <c r="I1" s="476"/>
      <c r="J1" s="476"/>
      <c r="K1" s="476"/>
      <c r="L1" s="476"/>
      <c r="M1" s="476"/>
    </row>
    <row r="2" spans="1:13">
      <c r="A2" s="475">
        <v>44642</v>
      </c>
      <c r="B2" s="66" t="s">
        <v>332</v>
      </c>
      <c r="C2" s="477" t="s">
        <v>343</v>
      </c>
      <c r="D2" s="478"/>
      <c r="E2" s="478"/>
      <c r="F2" s="478"/>
      <c r="G2" s="478"/>
      <c r="H2" s="478"/>
      <c r="I2" s="478"/>
      <c r="J2" s="478"/>
      <c r="K2" s="478"/>
      <c r="L2" s="478"/>
      <c r="M2" s="479"/>
    </row>
    <row r="3" spans="1:13">
      <c r="A3" s="475"/>
      <c r="B3" s="66" t="s">
        <v>333</v>
      </c>
      <c r="C3" s="477" t="s">
        <v>344</v>
      </c>
      <c r="D3" s="478"/>
      <c r="E3" s="478"/>
      <c r="F3" s="478"/>
      <c r="G3" s="478"/>
      <c r="H3" s="478"/>
      <c r="I3" s="478"/>
      <c r="J3" s="478"/>
      <c r="K3" s="478"/>
      <c r="L3" s="478"/>
      <c r="M3" s="479"/>
    </row>
    <row r="4" spans="1:13">
      <c r="A4" s="475"/>
      <c r="B4" s="66" t="s">
        <v>334</v>
      </c>
      <c r="C4" s="477" t="s">
        <v>345</v>
      </c>
      <c r="D4" s="478"/>
      <c r="E4" s="478"/>
      <c r="F4" s="478"/>
      <c r="G4" s="478"/>
      <c r="H4" s="478"/>
      <c r="I4" s="478"/>
      <c r="J4" s="478"/>
      <c r="K4" s="478"/>
      <c r="L4" s="478"/>
      <c r="M4" s="479"/>
    </row>
    <row r="5" spans="1:13">
      <c r="A5" s="475"/>
      <c r="B5" s="66" t="s">
        <v>335</v>
      </c>
      <c r="C5" s="477" t="s">
        <v>346</v>
      </c>
      <c r="D5" s="478"/>
      <c r="E5" s="478"/>
      <c r="F5" s="478"/>
      <c r="G5" s="478"/>
      <c r="H5" s="478"/>
      <c r="I5" s="478"/>
      <c r="J5" s="478"/>
      <c r="K5" s="478"/>
      <c r="L5" s="478"/>
      <c r="M5" s="479"/>
    </row>
    <row r="6" spans="1:13">
      <c r="A6" s="475"/>
      <c r="B6" s="66" t="s">
        <v>337</v>
      </c>
      <c r="C6" s="477" t="s">
        <v>347</v>
      </c>
      <c r="D6" s="478"/>
      <c r="E6" s="478"/>
      <c r="F6" s="478"/>
      <c r="G6" s="478"/>
      <c r="H6" s="478"/>
      <c r="I6" s="478"/>
      <c r="J6" s="478"/>
      <c r="K6" s="478"/>
      <c r="L6" s="478"/>
      <c r="M6" s="479"/>
    </row>
    <row r="7" spans="1:13">
      <c r="A7" s="475"/>
      <c r="B7" s="66" t="s">
        <v>337</v>
      </c>
      <c r="C7" s="477" t="s">
        <v>348</v>
      </c>
      <c r="D7" s="478"/>
      <c r="E7" s="478"/>
      <c r="F7" s="478"/>
      <c r="G7" s="478"/>
      <c r="H7" s="478"/>
      <c r="I7" s="478"/>
      <c r="J7" s="478"/>
      <c r="K7" s="478"/>
      <c r="L7" s="478"/>
      <c r="M7" s="479"/>
    </row>
    <row r="8" spans="1:13">
      <c r="A8" s="475"/>
      <c r="B8" s="66" t="s">
        <v>338</v>
      </c>
      <c r="C8" s="477" t="s">
        <v>349</v>
      </c>
      <c r="D8" s="478"/>
      <c r="E8" s="478"/>
      <c r="F8" s="478"/>
      <c r="G8" s="478"/>
      <c r="H8" s="478"/>
      <c r="I8" s="478"/>
      <c r="J8" s="478"/>
      <c r="K8" s="478"/>
      <c r="L8" s="478"/>
      <c r="M8" s="479"/>
    </row>
    <row r="9" spans="1:13">
      <c r="A9" s="475"/>
      <c r="B9" s="66" t="s">
        <v>339</v>
      </c>
      <c r="C9" s="477" t="s">
        <v>350</v>
      </c>
      <c r="D9" s="478"/>
      <c r="E9" s="478"/>
      <c r="F9" s="478"/>
      <c r="G9" s="478"/>
      <c r="H9" s="478"/>
      <c r="I9" s="478"/>
      <c r="J9" s="478"/>
      <c r="K9" s="478"/>
      <c r="L9" s="478"/>
      <c r="M9" s="479"/>
    </row>
  </sheetData>
  <mergeCells count="10">
    <mergeCell ref="A2:A9"/>
    <mergeCell ref="C1:M1"/>
    <mergeCell ref="C2:M2"/>
    <mergeCell ref="C3:M3"/>
    <mergeCell ref="C4:M4"/>
    <mergeCell ref="C5:M5"/>
    <mergeCell ref="C6:M6"/>
    <mergeCell ref="C7:M7"/>
    <mergeCell ref="C8:M8"/>
    <mergeCell ref="C9:M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10CAF7-79F9-4979-A2C5-B946FB51FBF4}">
          <x14:formula1>
            <xm:f>'BASE DE DONNEES'!$A$43:$A$51</xm:f>
          </x14:formula1>
          <xm:sqref>B2:B9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9e4e51-8c31-4592-99ed-7c713fc4940f" xsi:nil="true"/>
    <lcf76f155ced4ddcb4097134ff3c332f xmlns="bd110fdb-39a3-4ca9-8f6d-23216eadf5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568FFB759A824EAA11393881EEA92B" ma:contentTypeVersion="15" ma:contentTypeDescription="Create a new document." ma:contentTypeScope="" ma:versionID="d6cbe46b68e6453dd8463bc4887e5da1">
  <xsd:schema xmlns:xsd="http://www.w3.org/2001/XMLSchema" xmlns:xs="http://www.w3.org/2001/XMLSchema" xmlns:p="http://schemas.microsoft.com/office/2006/metadata/properties" xmlns:ns2="bd110fdb-39a3-4ca9-8f6d-23216eadf508" xmlns:ns3="159e4e51-8c31-4592-99ed-7c713fc4940f" targetNamespace="http://schemas.microsoft.com/office/2006/metadata/properties" ma:root="true" ma:fieldsID="accfbf287f8c9cedce39d3bb173e9d81" ns2:_="" ns3:_="">
    <xsd:import namespace="bd110fdb-39a3-4ca9-8f6d-23216eadf508"/>
    <xsd:import namespace="159e4e51-8c31-4592-99ed-7c713fc49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110fdb-39a3-4ca9-8f6d-23216eadf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9e4e51-8c31-4592-99ed-7c713fc4940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fd4a18-08d8-4608-946d-096feee45520}" ma:internalName="TaxCatchAll" ma:showField="CatchAllData" ma:web="159e4e51-8c31-4592-99ed-7c713fc4940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BF93EC-1DED-4D0C-BCD8-4816FDF34A1E}">
  <ds:schemaRefs>
    <ds:schemaRef ds:uri="159e4e51-8c31-4592-99ed-7c713fc4940f"/>
    <ds:schemaRef ds:uri="http://purl.org/dc/elements/1.1/"/>
    <ds:schemaRef ds:uri="http://purl.org/dc/dcmitype/"/>
    <ds:schemaRef ds:uri="http://schemas.openxmlformats.org/package/2006/metadata/core-properties"/>
    <ds:schemaRef ds:uri="http://purl.org/dc/terms/"/>
    <ds:schemaRef ds:uri="bd110fdb-39a3-4ca9-8f6d-23216eadf508"/>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39EBF74-62B5-424F-9F52-D5D3030ED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110fdb-39a3-4ca9-8f6d-23216eadf508"/>
    <ds:schemaRef ds:uri="159e4e51-8c31-4592-99ed-7c713fc49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D26ED7-CD7E-4BFC-8B70-DECD4F5BF4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Accueil</vt:lpstr>
      <vt:lpstr>0-Presentation poste-typeaction</vt:lpstr>
      <vt:lpstr>1 - Frais de personnel</vt:lpstr>
      <vt:lpstr>2 - OCS </vt:lpstr>
      <vt:lpstr>3 - Coût unitaire</vt:lpstr>
      <vt:lpstr>Syn dépenses Bénéficiaire</vt:lpstr>
      <vt:lpstr>Syn dépenses Instructeur</vt:lpstr>
      <vt:lpstr>A- Ressources prévisionnelles</vt:lpstr>
      <vt:lpstr>PUBLIPOSTAGE</vt:lpstr>
      <vt:lpstr>BASE DE DONNEES</vt:lpstr>
      <vt:lpstr>MISES A JOUR</vt:lpstr>
      <vt:lpstr>Accueil!Zone_d_impression</vt:lpstr>
      <vt:lpstr>'BASE DE DONNEES'!Zone_d_impression</vt:lpstr>
      <vt:lpstr>PUBLIPOSTAGE!Zone_d_impression</vt:lpstr>
    </vt:vector>
  </TitlesOfParts>
  <Manager/>
  <Company>RLR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Marvin ELISE</dc:creator>
  <cp:keywords/>
  <dc:description/>
  <cp:lastModifiedBy>FAURE Yoana</cp:lastModifiedBy>
  <cp:revision/>
  <dcterms:created xsi:type="dcterms:W3CDTF">2017-03-15T07:49:35Z</dcterms:created>
  <dcterms:modified xsi:type="dcterms:W3CDTF">2025-05-20T11:40:15Z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0x010100D5568FFB759A824EAA11393881EEA92B</vt:lpwstr>
  </property>
  <property fmtid="{D5CDD505-2E9C-101B-9397-08002B2CF9AE}" pid="3" name="MediaServiceImageTags">
    <vt:lpwstr/>
  </property>
</Properties>
</file>