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https://laguadeloupe.sharepoint.com/sites/PARTAGEINTERFONDS-PartagedocumentaireFEADER/Shared Documents/FEADER 23-27/publications site web/77.01/"/>
    </mc:Choice>
  </mc:AlternateContent>
  <xr:revisionPtr revIDLastSave="3" documentId="13_ncr:1_{992FD8DA-498D-41B3-A552-882F648EC999}" xr6:coauthVersionLast="36" xr6:coauthVersionMax="36" xr10:uidLastSave="{A5FCB9CF-9744-433B-A447-BFAC0A750A35}"/>
  <bookViews>
    <workbookView xWindow="-110" yWindow="-110" windowWidth="19430" windowHeight="11510" tabRatio="836" xr2:uid="{00000000-000D-0000-FFFF-FFFF00000000}"/>
  </bookViews>
  <sheets>
    <sheet name="Accueil" sheetId="30" r:id="rId1"/>
    <sheet name="Notice" sheetId="18" state="hidden" r:id="rId2"/>
    <sheet name="0-Presentation poste-typeaction" sheetId="19" r:id="rId3"/>
    <sheet name="A- Ressources prévisionnelles" sheetId="20" r:id="rId4"/>
    <sheet name="1.1 Frais personnel" sheetId="1" r:id="rId5"/>
    <sheet name=" 1.2 Prestation &amp; achat" sheetId="13" r:id="rId6"/>
    <sheet name="1.3 Déplacement hébergement" sheetId="14" r:id="rId7"/>
    <sheet name="1.4  Contribution en nature" sheetId="21" r:id="rId8"/>
    <sheet name="1.5 Coûts participation agricu" sheetId="25" r:id="rId9"/>
    <sheet name="1.6 Amortissements" sheetId="17" r:id="rId10"/>
    <sheet name="Syn dep bénéficiaire" sheetId="23" r:id="rId11"/>
    <sheet name="Syn dep instructeur" sheetId="26" r:id="rId12"/>
  </sheets>
  <definedNames>
    <definedName name="à_choisir_dans_le_menu_déroulant" localSheetId="0">#REF!</definedName>
    <definedName name="à_choisir_dans_le_menu_déroulant">#REF!</definedName>
    <definedName name="P.Z.Gestion_de_la_feuille" localSheetId="0">#REF!</definedName>
    <definedName name="P.Z.Gestion_de_la_feuille">#REF!</definedName>
    <definedName name="P_Z_0_B_COLONNE_COMMENTAIRE_SI_INDICATION_STANDARD">#REF!</definedName>
    <definedName name="P_Z_0_B_COLONNE_COMMENTAIRE_SI_LIBELLE_STANDARD">#REF!</definedName>
    <definedName name="P_Z_0_B_COLONNE_MOTIFS_INELIGIBILITE_INDICATION_STANDARD">#REF!</definedName>
    <definedName name="P_Z_0_B_COLONNE_MOTIFS_INELIGIBILITE_LIBELLE_STANDARD">#REF!</definedName>
    <definedName name="P_Z_0_B_COLONNE_MT_ELIGIBLE_LIBELLE_STANDARD">#REF!</definedName>
    <definedName name="P_Z_0_B_COLONNE_MT_INELIGIBLE_LIBELLE_STANDARD">#REF!</definedName>
    <definedName name="P_Z_0_B_COLONNE_MT_MAX_LIBELLE_STANDARD">#REF!</definedName>
    <definedName name="P_Z_0_B_COLONNE_MT_PRES_HT_INDICATION_STANDARD">#REF!</definedName>
    <definedName name="P_Z_0_B_COLONNE_MT_PRES_HT_LIBELLE_STANDARD">#REF!</definedName>
    <definedName name="P_Z_0_B_COLONNE_MT_PRES_INDICATION_STANDARD">#REF!</definedName>
    <definedName name="P_Z_0_B_COLONNE_MT_PRES_LIBELLE_STANDARD">#REF!</definedName>
    <definedName name="P_Z_0_B_COLONNE_MT_PRES_TVA_INDICATION_STANDARD">#REF!</definedName>
    <definedName name="P_Z_0_B_COLONNE_MT_PRES_TVA_LIBELLE_STANDARD">#REF!</definedName>
    <definedName name="P_Z_0_B_COLONNE_MT_RAISONNABLE_LIBELLE_STANDARD">#REF!</definedName>
    <definedName name="P_Z_0_B_COLONNE_POSTE_INDICATION_STANDARD">#REF!</definedName>
    <definedName name="P_Z_0_B_COLONNE_POSTE_LIBELLE_STANDARD">#REF!</definedName>
    <definedName name="P_Z_0_B_COLONNE_SOUS_OPERATION_INDICATION_STANDARD">#REF!</definedName>
    <definedName name="P_Z_0_B_COLONNE_SOUS_OPERATION_LIBELLE_STANDARD">#REF!</definedName>
    <definedName name="P_Z_0_B_COLONNES_MARCHE_2_DEVIS">#REF!</definedName>
    <definedName name="P_Z_0_B_COLONNES_MARCHE_3_DEVIS">#REF!</definedName>
    <definedName name="P_Z_0_B_UTILISATION_COUT_RAISONNABLE">#REF!</definedName>
    <definedName name="P_Z_0_B_UTILISATION_LIBELLES_DESCRIPTIONS">#REF!</definedName>
    <definedName name="P_Z_0_B_UTILISATION_MT_MAX">#REF!</definedName>
    <definedName name="P_Z_0_B_UTILISATION_SOUS_OPERATIONS">#REF!</definedName>
    <definedName name="P_Z_0_B_UTILISATION_TVA">#REF!</definedName>
    <definedName name="P_Z_0_N_COLONNE_COMMENTAIRE_SI_INDICATION_DEFAUT">#REF!</definedName>
    <definedName name="P_Z_0_N_COLONNE_COMMENTAIRE_SI_INDICATION_STANDARD">#REF!</definedName>
    <definedName name="P_Z_0_N_COLONNE_COMMENTAIRE_SI_LIBELLE_DEFAUT">#REF!</definedName>
    <definedName name="P_Z_0_N_COLONNE_COMMENTAIRE_SI_LIBELLE_STANDARD">#REF!</definedName>
    <definedName name="P_Z_0_N_COLONNE_MOTIFS_INELIGIBILITE_INDICATION_DEFAUT">#REF!</definedName>
    <definedName name="P_Z_0_N_COLONNE_MOTIFS_INELIGIBILITE_INDICATION_STANDARD">#REF!</definedName>
    <definedName name="P_Z_0_N_COLONNE_MOTIFS_INELIGIBILITE_LIBELLE_DEFAUT">#REF!</definedName>
    <definedName name="P_Z_0_N_COLONNE_MOTIFS_INELIGIBILITE_LIBELLE_STANDARD">#REF!</definedName>
    <definedName name="P_Z_0_N_COLONNE_MT_ELIGIBLE_LIBELLE_DEFAUT">#REF!</definedName>
    <definedName name="P_Z_0_N_COLONNE_MT_ELIGIBLE_LIBELLE_STANDARD">#REF!</definedName>
    <definedName name="P_Z_0_N_COLONNE_MT_INELIGIBLE_LIBELLE_DEFAUT">#REF!</definedName>
    <definedName name="P_Z_0_N_COLONNE_MT_INELIGIBLE_LIBELLE_STANDARD">#REF!</definedName>
    <definedName name="P_Z_0_N_COLONNE_MT_MAX_LIBELLE_DEFAUT">#REF!</definedName>
    <definedName name="P_Z_0_N_COLONNE_MT_MAX_LIBELLE_STANDARD">#REF!</definedName>
    <definedName name="P_Z_0_N_COLONNE_MT_PRES_HT_INDICATION_DEFAUT">#REF!</definedName>
    <definedName name="P_Z_0_N_COLONNE_MT_PRES_HT_INDICATION_STANDARD">#REF!</definedName>
    <definedName name="P_Z_0_N_COLONNE_MT_PRES_HT_LIBELLE_DEFAUT">#REF!</definedName>
    <definedName name="P_Z_0_N_COLONNE_MT_PRES_HT_LIBELLE_STANDARD">#REF!</definedName>
    <definedName name="P_Z_0_N_COLONNE_MT_PRES_INDICATION_DEFAUT">#REF!</definedName>
    <definedName name="P_Z_0_N_COLONNE_MT_PRES_INDICATION_STANDARD">#REF!</definedName>
    <definedName name="P_Z_0_N_COLONNE_MT_PRES_LIBELLE_DEFAUT">#REF!</definedName>
    <definedName name="P_Z_0_N_COLONNE_MT_PRES_LIBELLE_STANDARD">#REF!</definedName>
    <definedName name="P_Z_0_N_COLONNE_MT_PRES_TVA_INDICATION_DEFAUT">#REF!</definedName>
    <definedName name="P_Z_0_N_COLONNE_MT_PRES_TVA_INDICATION_STANDARD">#REF!</definedName>
    <definedName name="P_Z_0_N_COLONNE_MT_PRES_TVA_LIBELLE_DEFAUT">#REF!</definedName>
    <definedName name="P_Z_0_N_COLONNE_MT_PRES_TVA_LIBELLE_STANDARD">#REF!</definedName>
    <definedName name="P_Z_0_N_COLONNE_MT_RAISONNABLE_DEFAUT">#REF!</definedName>
    <definedName name="P_Z_0_N_COLONNE_MT_RAISONNABLE_STANDARD">#REF!</definedName>
    <definedName name="P_Z_0_N_COLONNE_POSTE_INDICATION_DEFAUT">#REF!</definedName>
    <definedName name="P_Z_0_N_COLONNE_POSTE_INDICATION_STANDARD">#REF!</definedName>
    <definedName name="P_Z_0_N_COLONNE_POSTE_LIBELLE_DEFAUT">#REF!</definedName>
    <definedName name="P_Z_0_N_COLONNE_POSTE_LIBELLE_STANDARD">#REF!</definedName>
    <definedName name="P_Z_0_N_COLONNE_SOUS_OPERATION_INDICATION_DEFAUT">#REF!</definedName>
    <definedName name="P_Z_0_N_COLONNE_SOUS_OPERATION_INDICATION_STANDARD">#REF!</definedName>
    <definedName name="P_Z_0_N_COLONNE_SOUS_OPERATION_LIBELLE_DEFAUT">#REF!</definedName>
    <definedName name="P_Z_0_N_COLONNE_SOUS_OPERATION_LIBELLE_STANDARD">#REF!</definedName>
    <definedName name="P_Z_0_N_COLONNES_MARCHE_2_DEVIS_SEUIL">#REF!</definedName>
    <definedName name="P_Z_0_N_COLONNES_MARCHE_3_DEVIS_SEUIL">#REF!</definedName>
    <definedName name="P_Z_0_R_LIBELLES_DESCRIPTIONS">#REF!</definedName>
    <definedName name="P_Z_0_R_LIBELLES_DESCRIPTIONS_1">#REF!</definedName>
    <definedName name="P_Z_0_R_LIBELLES_DESCRIPTIONS_10">#REF!</definedName>
    <definedName name="P_Z_0_R_LIBELLES_DESCRIPTIONS_11">#REF!</definedName>
    <definedName name="P_Z_0_R_LIBELLES_DESCRIPTIONS_12">#REF!</definedName>
    <definedName name="P_Z_0_R_LIBELLES_DESCRIPTIONS_13">#REF!</definedName>
    <definedName name="P_Z_0_R_LIBELLES_DESCRIPTIONS_14">#REF!</definedName>
    <definedName name="P_Z_0_R_LIBELLES_DESCRIPTIONS_15">#REF!</definedName>
    <definedName name="P_Z_0_R_LIBELLES_DESCRIPTIONS_16">#REF!</definedName>
    <definedName name="P_Z_0_R_LIBELLES_DESCRIPTIONS_17">#REF!</definedName>
    <definedName name="P_Z_0_R_LIBELLES_DESCRIPTIONS_18">#REF!</definedName>
    <definedName name="P_Z_0_R_LIBELLES_DESCRIPTIONS_19">#REF!</definedName>
    <definedName name="P_Z_0_R_LIBELLES_DESCRIPTIONS_2">#REF!</definedName>
    <definedName name="P_Z_0_R_LIBELLES_DESCRIPTIONS_20">#REF!</definedName>
    <definedName name="P_Z_0_R_LIBELLES_DESCRIPTIONS_3">#REF!</definedName>
    <definedName name="P_Z_0_R_LIBELLES_DESCRIPTIONS_4">#REF!</definedName>
    <definedName name="P_Z_0_R_LIBELLES_DESCRIPTIONS_5">#REF!</definedName>
    <definedName name="P_Z_0_R_LIBELLES_DESCRIPTIONS_6">#REF!</definedName>
    <definedName name="P_Z_0_R_LIBELLES_DESCRIPTIONS_7">#REF!</definedName>
    <definedName name="P_Z_0_R_LIBELLES_DESCRIPTIONS_8">#REF!</definedName>
    <definedName name="P_Z_0_R_LIBELLES_DESCRIPTIONS_9">#REF!</definedName>
    <definedName name="P_Z_0_R_LIBELLES_MARCHES_RAISONNABLES">#REF!</definedName>
    <definedName name="P_Z_0_R_LIBELLES_MARCHES_RAISONNABLES_1">#REF!</definedName>
    <definedName name="P_Z_0_R_LIBELLES_MARCHES_RAISONNABLES_2">#REF!</definedName>
    <definedName name="P_Z_0_R_LIBELLES_MARCHES_RAISONNABLES_3">#REF!</definedName>
    <definedName name="P_Z_0_R_LIBELLES_MARCHES_RAISONNABLES_4">#REF!</definedName>
    <definedName name="P_Z_0_R_LIBELLES_MARCHES_RAISONNABLES_5">#REF!</definedName>
    <definedName name="P_Z_0_R_LIBELLES_MARCHES_RAISONNABLES_OK">#REF!</definedName>
    <definedName name="P_Z_0_R_LIBELLES_MOTIFS_INELIGIBILITE">#REF!</definedName>
    <definedName name="P_Z_0_R_LIBELLES_POSTES">#REF!</definedName>
    <definedName name="P_Z_0_R_LIBELLES_POSTES_1">#REF!</definedName>
    <definedName name="P_Z_0_R_LIBELLES_POSTES_10">#REF!</definedName>
    <definedName name="P_Z_0_R_LIBELLES_POSTES_11">#REF!</definedName>
    <definedName name="P_Z_0_R_LIBELLES_POSTES_12">#REF!</definedName>
    <definedName name="P_Z_0_R_LIBELLES_POSTES_13">#REF!</definedName>
    <definedName name="P_Z_0_R_LIBELLES_POSTES_14">#REF!</definedName>
    <definedName name="P_Z_0_R_LIBELLES_POSTES_15">#REF!</definedName>
    <definedName name="P_Z_0_R_LIBELLES_POSTES_16">#REF!</definedName>
    <definedName name="P_Z_0_R_LIBELLES_POSTES_17">#REF!</definedName>
    <definedName name="P_Z_0_R_LIBELLES_POSTES_18">#REF!</definedName>
    <definedName name="P_Z_0_R_LIBELLES_POSTES_19">#REF!</definedName>
    <definedName name="P_Z_0_R_LIBELLES_POSTES_2">#REF!</definedName>
    <definedName name="P_Z_0_R_LIBELLES_POSTES_20">#REF!</definedName>
    <definedName name="P_Z_0_R_LIBELLES_POSTES_3">#REF!</definedName>
    <definedName name="P_Z_0_R_LIBELLES_POSTES_4">#REF!</definedName>
    <definedName name="P_Z_0_R_LIBELLES_POSTES_5">#REF!</definedName>
    <definedName name="P_Z_0_R_LIBELLES_POSTES_6">#REF!</definedName>
    <definedName name="P_Z_0_R_LIBELLES_POSTES_7">#REF!</definedName>
    <definedName name="P_Z_0_R_LIBELLES_POSTES_8">#REF!</definedName>
    <definedName name="P_Z_0_R_LIBELLES_POSTES_9">#REF!</definedName>
    <definedName name="P_Z_0_R_LIBELLES_SOUS_OPERATIONS">#REF!</definedName>
    <definedName name="P_Z_0_R_LIBELLES_SOUS_OPERATIONS_">#REF!</definedName>
    <definedName name="P_Z_0_R_LIBELLES_SOUS_OPERATIONS_1">#REF!</definedName>
    <definedName name="P_Z_0_R_LIBELLES_SOUS_OPERATIONS_10">#REF!</definedName>
    <definedName name="P_Z_0_R_LIBELLES_SOUS_OPERATIONS_11">#REF!</definedName>
    <definedName name="P_Z_0_R_LIBELLES_SOUS_OPERATIONS_12">#REF!</definedName>
    <definedName name="P_Z_0_R_LIBELLES_SOUS_OPERATIONS_13">#REF!</definedName>
    <definedName name="P_Z_0_R_LIBELLES_SOUS_OPERATIONS_14">#REF!</definedName>
    <definedName name="P_Z_0_R_LIBELLES_SOUS_OPERATIONS_15">#REF!</definedName>
    <definedName name="P_Z_0_R_LIBELLES_SOUS_OPERATIONS_16">#REF!</definedName>
    <definedName name="P_Z_0_R_LIBELLES_SOUS_OPERATIONS_17">#REF!</definedName>
    <definedName name="P_Z_0_R_LIBELLES_SOUS_OPERATIONS_18">#REF!</definedName>
    <definedName name="P_Z_0_R_LIBELLES_SOUS_OPERATIONS_19">#REF!</definedName>
    <definedName name="P_Z_0_R_LIBELLES_SOUS_OPERATIONS_2">#REF!</definedName>
    <definedName name="P_Z_0_R_LIBELLES_SOUS_OPERATIONS_20">#REF!</definedName>
    <definedName name="P_Z_0_R_LIBELLES_SOUS_OPERATIONS_3">#REF!</definedName>
    <definedName name="P_Z_0_R_LIBELLES_SOUS_OPERATIONS_4">#REF!</definedName>
    <definedName name="P_Z_0_R_LIBELLES_SOUS_OPERATIONS_5">#REF!</definedName>
    <definedName name="P_Z_0_R_LIBELLES_SOUS_OPERATIONS_6">#REF!</definedName>
    <definedName name="P_Z_0_R_LIBELLES_SOUS_OPERATIONS_7">#REF!</definedName>
    <definedName name="P_Z_0_R_LIBELLES_SOUS_OPERATIONS_8">#REF!</definedName>
    <definedName name="P_Z_0_R_LIBELLES_SOUS_OPERATIONS_9">#REF!</definedName>
    <definedName name="P_Z_0_R_LIBELLES_UNITES">#REF!</definedName>
    <definedName name="P_Z_0_R_LIBELLES_UNITES_1">#REF!</definedName>
    <definedName name="P_Z_0_R_LIBELLES_UNITES_10">#REF!</definedName>
    <definedName name="P_Z_0_R_LIBELLES_UNITES_11">#REF!</definedName>
    <definedName name="P_Z_0_R_LIBELLES_UNITES_12">#REF!</definedName>
    <definedName name="P_Z_0_R_LIBELLES_UNITES_13">#REF!</definedName>
    <definedName name="P_Z_0_R_LIBELLES_UNITES_14">#REF!</definedName>
    <definedName name="P_Z_0_R_LIBELLES_UNITES_15">#REF!</definedName>
    <definedName name="P_Z_0_R_LIBELLES_UNITES_16">#REF!</definedName>
    <definedName name="P_Z_0_R_LIBELLES_UNITES_17">#REF!</definedName>
    <definedName name="P_Z_0_R_LIBELLES_UNITES_18">#REF!</definedName>
    <definedName name="P_Z_0_R_LIBELLES_UNITES_19">#REF!</definedName>
    <definedName name="P_Z_0_R_LIBELLES_UNITES_2">#REF!</definedName>
    <definedName name="P_Z_0_R_LIBELLES_UNITES_20">#REF!</definedName>
    <definedName name="P_Z_0_R_LIBELLES_UNITES_3">#REF!</definedName>
    <definedName name="P_Z_0_R_LIBELLES_UNITES_4">#REF!</definedName>
    <definedName name="P_Z_0_R_LIBELLES_UNITES_5">#REF!</definedName>
    <definedName name="P_Z_0_R_LIBELLES_UNITES_6">#REF!</definedName>
    <definedName name="P_Z_0_R_LIBELLES_UNITES_7">#REF!</definedName>
    <definedName name="P_Z_0_R_LIBELLES_UNITES_8">#REF!</definedName>
    <definedName name="P_Z_0_R_LIBELLES_UNITES_9">#REF!</definedName>
    <definedName name="P_Z_1_B_COLONNE_COMMENTAIRE">#REF!</definedName>
    <definedName name="P_Z_1_B_COLONNE_COMMENTAIRE_ACTIVE">#REF!</definedName>
    <definedName name="P_Z_1_B_COLONNE_COMMENTAIRE_INDICATION">#REF!</definedName>
    <definedName name="P_Z_1_B_COLONNE_COMMENTAIRE_OBLIGATOIRE">#REF!</definedName>
    <definedName name="P_Z_1_B_COLONNE_COMMENTAIRE_SI_LIBELLE_STANDARD">#REF!</definedName>
    <definedName name="P_Z_1_B_COLONNE_CT_RAISONNABLE_FOURNISSEUR_2">#REF!</definedName>
    <definedName name="P_Z_1_B_COLONNE_CT_RAISONNABLE_FOURNISSEUR_2_INDICATION">#REF!</definedName>
    <definedName name="P_Z_1_B_COLONNE_CT_RAISONNABLE_FOURNISSEUR_3">#REF!</definedName>
    <definedName name="P_Z_1_B_COLONNE_CT_RAISONNABLE_FOURNISSEUR_3_INDICATION">#REF!</definedName>
    <definedName name="P_Z_1_B_COLONNE_CT_RAISONNABLE_JUSTIFICATIF_2">#REF!</definedName>
    <definedName name="P_Z_1_B_COLONNE_CT_RAISONNABLE_JUSTIFICATIF_2_INDICATION">#REF!</definedName>
    <definedName name="P_Z_1_B_COLONNE_CT_RAISONNABLE_JUSTIFICATIF_3">#REF!</definedName>
    <definedName name="P_Z_1_B_COLONNE_CT_RAISONNABLE_JUSTIFICATIF_3_INDICATION">#REF!</definedName>
    <definedName name="P_Z_1_B_COLONNE_CT_RAISONNABLE_MARCHE">#REF!</definedName>
    <definedName name="P_Z_1_B_COLONNE_CT_RAISONNABLE_MARCHE_INDICATION">#REF!</definedName>
    <definedName name="P_Z_1_B_COLONNE_CT_RAISONNABLE_MT_HT_2">#REF!</definedName>
    <definedName name="P_Z_1_B_COLONNE_CT_RAISONNABLE_MT_HT_2_INDICATION">#REF!</definedName>
    <definedName name="P_Z_1_B_COLONNE_CT_RAISONNABLE_MT_HT_3">#REF!</definedName>
    <definedName name="P_Z_1_B_COLONNE_CT_RAISONNABLE_MT_HT_3_INDICATION">#REF!</definedName>
    <definedName name="P_Z_1_B_COLONNE_CT_RAISONNABLE_MT_TVA_2">#REF!</definedName>
    <definedName name="P_Z_1_B_COLONNE_CT_RAISONNABLE_MT_TVA_2_INDICATION">#REF!</definedName>
    <definedName name="P_Z_1_B_COLONNE_CT_RAISONNABLE_MT_TVA_3">#REF!</definedName>
    <definedName name="P_Z_1_B_COLONNE_CT_RAISONNABLE_MT_TVA_3_INDICATION">#REF!</definedName>
    <definedName name="P_Z_1_B_COLONNE_DESCRIPTION">#REF!</definedName>
    <definedName name="P_Z_1_B_COLONNE_DESCRIPTION_INDICATION">#REF!</definedName>
    <definedName name="P_Z_1_B_COLONNE_FOURNISSEUR">#REF!</definedName>
    <definedName name="P_Z_1_B_COLONNE_FOURNISSEUR_INDICATION">#REF!</definedName>
    <definedName name="P_Z_1_B_COLONNE_JUSTIFICATIF">#REF!</definedName>
    <definedName name="P_Z_1_B_COLONNE_JUSTIFICATIF_INDICATION">#REF!</definedName>
    <definedName name="P_Z_1_B_COLONNE_MOTIFS_INELIGIBILITE_LIBELLE_STANDARD">#REF!</definedName>
    <definedName name="P_Z_1_B_COLONNE_MT_ELIGIBLE_LIBELLE_STANDARD">#REF!</definedName>
    <definedName name="P_Z_1_B_COLONNE_MT_INELIGIBLE_LIBELLE_STANDARD">#REF!</definedName>
    <definedName name="P_Z_1_B_COLONNE_MT_MAX_ACTIVE">#REF!</definedName>
    <definedName name="P_Z_1_B_COLONNE_MT_MAX_LIBELLE_STANDARD">#REF!</definedName>
    <definedName name="P_Z_1_B_COLONNE_MT_PRESENTE_HT">#REF!</definedName>
    <definedName name="P_Z_1_B_COLONNE_MT_PRESENTE_HT_INDICATION">#REF!</definedName>
    <definedName name="P_Z_1_B_COLONNE_MT_PRESENTE_TVA">#REF!</definedName>
    <definedName name="P_Z_1_B_COLONNE_MT_PRESENTE_TVA_INDICATION">#REF!</definedName>
    <definedName name="P_Z_1_B_COLONNE_MT_RAISONNABLE_LIBELLE_STANDARD">#REF!</definedName>
    <definedName name="P_Z_1_B_COLONNE_POSTE">#REF!</definedName>
    <definedName name="P_Z_1_B_COLONNE_POSTE_INDICATION">#REF!</definedName>
    <definedName name="P_Z_1_B_COLONNE_QUANTITE">#REF!</definedName>
    <definedName name="P_Z_1_B_COLONNE_QUANTITE_ACTIVE">#REF!</definedName>
    <definedName name="P_Z_1_B_COLONNE_QUANTITE_INDICATION">#REF!</definedName>
    <definedName name="P_Z_1_B_COLONNE_QUANTITE_OBLIGATOIRE">#REF!</definedName>
    <definedName name="P_Z_1_B_COLONNE_SOUS_OPERATION">#REF!</definedName>
    <definedName name="P_Z_1_B_COLONNE_SOUS_OPERATION_INDICATION">#REF!</definedName>
    <definedName name="P_Z_1_B_COLONNE_UNITE">#REF!</definedName>
    <definedName name="P_Z_1_B_COLONNE_UNITE_ACTIVE">#REF!</definedName>
    <definedName name="P_Z_1_B_COLONNE_UNITE_INDICATION">#REF!</definedName>
    <definedName name="P_Z_1_B_COLONNE_UNITE_OBLIGATOIRE">#REF!</definedName>
    <definedName name="P_Z_1_B_EXEMPLE_UTILISATION">#REF!</definedName>
    <definedName name="P_Z_1_B_INTITULE_DEPENSES_DEVIS_STANDARD">#REF!</definedName>
    <definedName name="P_Z_1_B_UFD">#REF!</definedName>
    <definedName name="P_Z_1_B_ULD">#REF!</definedName>
    <definedName name="P_Z_1_B_UTILISATION_FILTRE_DESCRIPTIONS">#REF!</definedName>
    <definedName name="P_Z_1_B_UTILISATION_FILTRE_POSTES">#REF!</definedName>
    <definedName name="P_Z_1_B_UTILISATION_FILTRE_SOUS_OPERATIONS">#REF!</definedName>
    <definedName name="P_Z_1_B_UTILISATION_FILTRE_UNITES">#REF!</definedName>
    <definedName name="P_Z_1_B_UTILISATION_LIBELLES_DESCRIPTIONS">#REF!</definedName>
    <definedName name="P_Z_1_N_COLONNE_COMMENTAIRE_INDICATION">#REF!</definedName>
    <definedName name="P_Z_1_N_COLONNE_COMMENTAIRE_INDICATION_STANDARD">#REF!</definedName>
    <definedName name="P_Z_1_N_COLONNE_COMMENTAIRE_SI_LIBELLE_DEFAUT">#REF!</definedName>
    <definedName name="P_Z_1_N_COLONNE_COMMENTAIRE_SI_LIBELLE_STANDARD">#REF!</definedName>
    <definedName name="P_Z_1_N_COLONNE_COMMENTAIRE_SPECIFIQUE">#REF!</definedName>
    <definedName name="P_Z_1_N_COLONNE_COMMENTAIRE_STANDARD">#REF!</definedName>
    <definedName name="P_Z_1_N_COLONNE_CT_RAISONNABLE_FOURNISSEUR_2_INDICATION">#REF!</definedName>
    <definedName name="P_Z_1_N_COLONNE_CT_RAISONNABLE_FOURNISSEUR_2_INDICATION_STANDARD">#REF!</definedName>
    <definedName name="P_Z_1_N_COLONNE_CT_RAISONNABLE_FOURNISSEUR_2_SPECIFIQUE">#REF!</definedName>
    <definedName name="P_Z_1_N_COLONNE_CT_RAISONNABLE_FOURNISSEUR_2_STANDARD">#REF!</definedName>
    <definedName name="P_Z_1_N_COLONNE_CT_RAISONNABLE_FOURNISSEUR_3_INDICATION">#REF!</definedName>
    <definedName name="P_Z_1_N_COLONNE_CT_RAISONNABLE_FOURNISSEUR_3_INDICATION_STANDARD">#REF!</definedName>
    <definedName name="P_Z_1_N_COLONNE_CT_RAISONNABLE_FOURNISSEUR_3_SPECIFIQUE">#REF!</definedName>
    <definedName name="P_Z_1_N_COLONNE_CT_RAISONNABLE_FOURNISSEUR_3_STANDARD">#REF!</definedName>
    <definedName name="P_Z_1_N_COLONNE_CT_RAISONNABLE_JUSTIFICATIF_2_INDICATION">#REF!</definedName>
    <definedName name="P_Z_1_N_COLONNE_CT_RAISONNABLE_JUSTIFICATIF_2_INDICATION_STANDARD">#REF!</definedName>
    <definedName name="P_Z_1_N_COLONNE_CT_RAISONNABLE_JUSTIFICATIF_2_SPECIFIQUE">#REF!</definedName>
    <definedName name="P_Z_1_N_COLONNE_CT_RAISONNABLE_JUSTIFICATIF_2_STANDARD">#REF!</definedName>
    <definedName name="P_Z_1_N_COLONNE_CT_RAISONNABLE_JUSTIFICATIF_3_INDICATION">#REF!</definedName>
    <definedName name="P_Z_1_N_COLONNE_CT_RAISONNABLE_JUSTIFICATIF_3_INDICATION_STANDARD">#REF!</definedName>
    <definedName name="P_Z_1_N_COLONNE_CT_RAISONNABLE_JUSTIFICATIF_3_SPECIFIQUE">#REF!</definedName>
    <definedName name="P_Z_1_N_COLONNE_CT_RAISONNABLE_JUSTIFICATIF_3_STANDARD">#REF!</definedName>
    <definedName name="P_Z_1_N_COLONNE_CT_RAISONNABLE_MARCHE_INDICATION">#REF!</definedName>
    <definedName name="P_Z_1_N_COLONNE_CT_RAISONNABLE_MARCHE_INDICATION_STANDARD">#REF!</definedName>
    <definedName name="P_Z_1_N_COLONNE_CT_RAISONNABLE_MARCHE_SPECIFIQUE">#REF!</definedName>
    <definedName name="P_Z_1_N_COLONNE_CT_RAISONNABLE_MARCHE_STANDARD">#REF!</definedName>
    <definedName name="P_Z_1_N_COLONNE_CT_RAISONNABLE_MT_HT_2_INDICATION">#REF!</definedName>
    <definedName name="P_Z_1_N_COLONNE_CT_RAISONNABLE_MT_HT_2_INDICATION_STANDARD">#REF!</definedName>
    <definedName name="P_Z_1_N_COLONNE_CT_RAISONNABLE_MT_HT_2_SPECIFIQUE">#REF!</definedName>
    <definedName name="P_Z_1_N_COLONNE_CT_RAISONNABLE_MT_HT_2_STANDARD">#REF!</definedName>
    <definedName name="P_Z_1_N_COLONNE_CT_RAISONNABLE_MT_HT_3_INDICATION">#REF!</definedName>
    <definedName name="P_Z_1_N_COLONNE_CT_RAISONNABLE_MT_HT_3_INDICATION_STANDARD">#REF!</definedName>
    <definedName name="P_Z_1_N_COLONNE_CT_RAISONNABLE_MT_HT_3_SPECIFIQUE">#REF!</definedName>
    <definedName name="P_Z_1_N_COLONNE_CT_RAISONNABLE_MT_HT_3_STANDARD">#REF!</definedName>
    <definedName name="P_Z_1_N_COLONNE_CT_RAISONNABLE_MT_TVA_2_INDICATION">#REF!</definedName>
    <definedName name="P_Z_1_N_COLONNE_CT_RAISONNABLE_MT_TVA_2_INDICATION_STANDARD">#REF!</definedName>
    <definedName name="P_Z_1_N_COLONNE_CT_RAISONNABLE_MT_TVA_2_SPECIFIQUE">#REF!</definedName>
    <definedName name="P_Z_1_N_COLONNE_CT_RAISONNABLE_MT_TVA_2_STANDARD">#REF!</definedName>
    <definedName name="P_Z_1_N_COLONNE_CT_RAISONNABLE_MT_TVA_3_INDICATION">#REF!</definedName>
    <definedName name="P_Z_1_N_COLONNE_CT_RAISONNABLE_MT_TVA_3_INDICATION_STANDARD">#REF!</definedName>
    <definedName name="P_Z_1_N_COLONNE_CT_RAISONNABLE_MT_TVA_3_SPECIFIQUE">#REF!</definedName>
    <definedName name="P_Z_1_N_COLONNE_CT_RAISONNABLE_MT_TVA_3_STANDARD">#REF!</definedName>
    <definedName name="P_Z_1_N_COLONNE_DESCRIPTION_INDICATION">#REF!</definedName>
    <definedName name="P_Z_1_N_COLONNE_DESCRIPTION_INDICATION_STANDARD">#REF!</definedName>
    <definedName name="P_Z_1_N_COLONNE_DESCRIPTION_SPECIFIQUE">#REF!</definedName>
    <definedName name="P_Z_1_N_COLONNE_DESCRIPTION_STANDARD">#REF!</definedName>
    <definedName name="P_Z_1_N_COLONNE_FOURNISSEUR_INDICATION">#REF!</definedName>
    <definedName name="P_Z_1_N_COLONNE_FOURNISSEUR_INDICATION_STANDARD">#REF!</definedName>
    <definedName name="P_Z_1_N_COLONNE_FOURNISSEUR_SPECIFIQUE">#REF!</definedName>
    <definedName name="P_Z_1_N_COLONNE_FOURNISSEUR_STANDARD">#REF!</definedName>
    <definedName name="P_Z_1_N_COLONNE_JUSTIFICATIF_INDICATION">#REF!</definedName>
    <definedName name="P_Z_1_N_COLONNE_JUSTIFICATIF_INDICATION_STANDARD">#REF!</definedName>
    <definedName name="P_Z_1_N_COLONNE_JUSTIFICATIF_SPECIFIQUE">#REF!</definedName>
    <definedName name="P_Z_1_N_COLONNE_JUSTIFICATIF_STANDARD">#REF!</definedName>
    <definedName name="P_Z_1_N_COLONNE_MOTIFS_INELIGIBILITE_LIBELLE_DEFAUT">#REF!</definedName>
    <definedName name="P_Z_1_N_COLONNE_MOTIFS_INELIGIBILITE_LIBELLE_STANDARD">#REF!</definedName>
    <definedName name="P_Z_1_N_COLONNE_MT_ELIGIBLE_LIBELLE_DEFAUT">#REF!</definedName>
    <definedName name="P_Z_1_N_COLONNE_MT_ELIGIBLE_LIBELLE_STANDARD">#REF!</definedName>
    <definedName name="P_Z_1_N_COLONNE_MT_INELIGIBLE_LIBELLE_DEFAUT">#REF!</definedName>
    <definedName name="P_Z_1_N_COLONNE_MT_INELIGIBLE_LIBELLE_STANDARD">#REF!</definedName>
    <definedName name="P_Z_1_N_COLONNE_MT_MAX_LIBELLE_DEFAUT">#REF!</definedName>
    <definedName name="P_Z_1_N_COLONNE_MT_MAX_LIBELLE_STANDARD">#REF!</definedName>
    <definedName name="P_Z_1_N_COLONNE_MT_PRESENTE_HT_INDICATION">#REF!</definedName>
    <definedName name="P_Z_1_N_COLONNE_MT_PRESENTE_HT_INDICATION_STANDARD">#REF!</definedName>
    <definedName name="P_Z_1_N_COLONNE_MT_PRESENTE_HT_SPECIFIQUE">#REF!</definedName>
    <definedName name="P_Z_1_N_COLONNE_MT_PRESENTE_HT_STANDARD">#REF!</definedName>
    <definedName name="P_Z_1_N_COLONNE_MT_PRESENTE_TVA_INDICATION">#REF!</definedName>
    <definedName name="P_Z_1_N_COLONNE_MT_PRESENTE_TVA_INDICATION_STANDARD">#REF!</definedName>
    <definedName name="P_Z_1_N_COLONNE_MT_PRESENTE_TVA_SPECIFIQUE">#REF!</definedName>
    <definedName name="P_Z_1_N_COLONNE_MT_PRESENTE_TVA_STANDARD">#REF!</definedName>
    <definedName name="P_Z_1_N_COLONNE_MT_RAISONNABLE_DEFAUT">#REF!</definedName>
    <definedName name="P_Z_1_N_COLONNE_MT_RAISONNABLE_STANDARD">#REF!</definedName>
    <definedName name="P_Z_1_N_COLONNE_POSTE_INDICATION">#REF!</definedName>
    <definedName name="P_Z_1_N_COLONNE_POSTE_INDICATION_STANDARD">#REF!</definedName>
    <definedName name="P_Z_1_N_COLONNE_POSTE_SPECIFIQUE">#REF!</definedName>
    <definedName name="P_Z_1_N_COLONNE_POSTE_STANDARD">#REF!</definedName>
    <definedName name="P_Z_1_N_COLONNE_QUANTITE_INDICATION">#REF!</definedName>
    <definedName name="P_Z_1_N_COLONNE_QUANTITE_INDICATION_STANDARD">#REF!</definedName>
    <definedName name="P_Z_1_N_COLONNE_QUANTITE_SPECIFIQUE">#REF!</definedName>
    <definedName name="P_Z_1_N_COLONNE_QUANTITE_STANDARD">#REF!</definedName>
    <definedName name="P_Z_1_N_COLONNE_SOUS_OPERATION_INDICATION">#REF!</definedName>
    <definedName name="P_Z_1_N_COLONNE_SOUS_OPERATION_INDICATION_STANDARD">#REF!</definedName>
    <definedName name="P_Z_1_N_COLONNE_SOUS_OPERATION_SPECIFIQUE">#REF!</definedName>
    <definedName name="P_Z_1_N_COLONNE_SOUS_OPERATION_STANDARD">#REF!</definedName>
    <definedName name="P_Z_1_N_COLONNE_UNITE_INDICATION">#REF!</definedName>
    <definedName name="P_Z_1_N_COLONNE_UNITE_INDICATION_STANDARD">#REF!</definedName>
    <definedName name="P_Z_1_N_COLONNE_UNITE_SPECIFIQUE">#REF!</definedName>
    <definedName name="P_Z_1_N_COLONNE_UNITE_STANDARD">#REF!</definedName>
    <definedName name="P_Z_1_N_CONSIGNE_DEPENSES_DEVIS">#REF!</definedName>
    <definedName name="P_Z_1_N_EXEMPLE_COMMENTAIRE">#REF!</definedName>
    <definedName name="P_Z_1_N_EXEMPLE_CT_RAISONNABLE_FOURNISSEUR_2">#REF!</definedName>
    <definedName name="P_Z_1_N_EXEMPLE_CT_RAISONNABLE_FOURNISSEUR_3">#REF!</definedName>
    <definedName name="P_Z_1_N_EXEMPLE_CT_RAISONNABLE_JUSTIFICATIF_2">#REF!</definedName>
    <definedName name="P_Z_1_N_EXEMPLE_CT_RAISONNABLE_JUSTIFICATIF_3">#REF!</definedName>
    <definedName name="P_Z_1_N_EXEMPLE_CT_RAISONNABLE_MARCHE">#REF!</definedName>
    <definedName name="P_Z_1_N_EXEMPLE_CT_RAISONNABLE_MT_HT_2">#REF!</definedName>
    <definedName name="P_Z_1_N_EXEMPLE_CT_RAISONNABLE_MT_HT_3">#REF!</definedName>
    <definedName name="P_Z_1_N_EXEMPLE_CT_RAISONNABLE_MT_TVA_2">#REF!</definedName>
    <definedName name="P_Z_1_N_EXEMPLE_CT_RAISONNABLE_MT_TVA_3">#REF!</definedName>
    <definedName name="P_Z_1_N_EXEMPLE_DESCRIPTION">#REF!</definedName>
    <definedName name="P_Z_1_N_EXEMPLE_FOURNISSEUR">#REF!</definedName>
    <definedName name="P_Z_1_N_EXEMPLE_JUSTIFICATIF">#REF!</definedName>
    <definedName name="P_Z_1_N_EXEMPLE_MT_PRESENTE_HT">#REF!</definedName>
    <definedName name="P_Z_1_N_EXEMPLE_MT_PRESENTE_TVA">#REF!</definedName>
    <definedName name="P_Z_1_N_EXEMPLE_POSTE">#REF!</definedName>
    <definedName name="P_Z_1_N_EXEMPLE_QUANTITE">#REF!</definedName>
    <definedName name="P_Z_1_N_EXEMPLE_SOUS_OPERATION">#REF!</definedName>
    <definedName name="P_Z_1_N_EXEMPLE_UNITE">#REF!</definedName>
    <definedName name="P_Z_1_N_INTITULE_DEPENSES_DEVIS_DEFAUT">#REF!</definedName>
    <definedName name="P_Z_1_N_INTITULE_DEPENSES_DEVIS_STANDARD">#REF!</definedName>
    <definedName name="P_Z_1_R_LIBELLES_DESCRIPTIONS">#REF!</definedName>
    <definedName name="P_Z_1_R_LIBELLES_DESCRIPTIONS_1">#REF!</definedName>
    <definedName name="P_Z_1_R_LIBELLES_DESCRIPTIONS_10">#REF!</definedName>
    <definedName name="P_Z_1_R_LIBELLES_DESCRIPTIONS_11">#REF!</definedName>
    <definedName name="P_Z_1_R_LIBELLES_DESCRIPTIONS_12">#REF!</definedName>
    <definedName name="P_Z_1_R_LIBELLES_DESCRIPTIONS_13">#REF!</definedName>
    <definedName name="P_Z_1_R_LIBELLES_DESCRIPTIONS_14">#REF!</definedName>
    <definedName name="P_Z_1_R_LIBELLES_DESCRIPTIONS_15">#REF!</definedName>
    <definedName name="P_Z_1_R_LIBELLES_DESCRIPTIONS_16">#REF!</definedName>
    <definedName name="P_Z_1_R_LIBELLES_DESCRIPTIONS_17">#REF!</definedName>
    <definedName name="P_Z_1_R_LIBELLES_DESCRIPTIONS_18">#REF!</definedName>
    <definedName name="P_Z_1_R_LIBELLES_DESCRIPTIONS_19">#REF!</definedName>
    <definedName name="P_Z_1_R_LIBELLES_DESCRIPTIONS_2">#REF!</definedName>
    <definedName name="P_Z_1_R_LIBELLES_DESCRIPTIONS_20">#REF!</definedName>
    <definedName name="P_Z_1_R_LIBELLES_DESCRIPTIONS_3">#REF!</definedName>
    <definedName name="P_Z_1_R_LIBELLES_DESCRIPTIONS_4">#REF!</definedName>
    <definedName name="P_Z_1_R_LIBELLES_DESCRIPTIONS_5">#REF!</definedName>
    <definedName name="P_Z_1_R_LIBELLES_DESCRIPTIONS_6">#REF!</definedName>
    <definedName name="P_Z_1_R_LIBELLES_DESCRIPTIONS_7">#REF!</definedName>
    <definedName name="P_Z_1_R_LIBELLES_DESCRIPTIONS_8">#REF!</definedName>
    <definedName name="P_Z_1_R_LIBELLES_DESCRIPTIONS_9">#REF!</definedName>
    <definedName name="P_Z_1_R_LIBELLES_POSTES">#REF!</definedName>
    <definedName name="P_Z_1_R_LIBELLES_POSTES_1">#REF!</definedName>
    <definedName name="P_Z_1_R_LIBELLES_POSTES_10">#REF!</definedName>
    <definedName name="P_Z_1_R_LIBELLES_POSTES_11">#REF!</definedName>
    <definedName name="P_Z_1_R_LIBELLES_POSTES_12">#REF!</definedName>
    <definedName name="P_Z_1_R_LIBELLES_POSTES_13">#REF!</definedName>
    <definedName name="P_Z_1_R_LIBELLES_POSTES_14">#REF!</definedName>
    <definedName name="P_Z_1_R_LIBELLES_POSTES_15">#REF!</definedName>
    <definedName name="P_Z_1_R_LIBELLES_POSTES_16">#REF!</definedName>
    <definedName name="P_Z_1_R_LIBELLES_POSTES_17">#REF!</definedName>
    <definedName name="P_Z_1_R_LIBELLES_POSTES_18">#REF!</definedName>
    <definedName name="P_Z_1_R_LIBELLES_POSTES_19">#REF!</definedName>
    <definedName name="P_Z_1_R_LIBELLES_POSTES_2">#REF!</definedName>
    <definedName name="P_Z_1_R_LIBELLES_POSTES_20">#REF!</definedName>
    <definedName name="P_Z_1_R_LIBELLES_POSTES_3">#REF!</definedName>
    <definedName name="P_Z_1_R_LIBELLES_POSTES_4">#REF!</definedName>
    <definedName name="P_Z_1_R_LIBELLES_POSTES_5">#REF!</definedName>
    <definedName name="P_Z_1_R_LIBELLES_POSTES_6">#REF!</definedName>
    <definedName name="P_Z_1_R_LIBELLES_POSTES_7">#REF!</definedName>
    <definedName name="P_Z_1_R_LIBELLES_POSTES_8">#REF!</definedName>
    <definedName name="P_Z_1_R_LIBELLES_POSTES_9">#REF!</definedName>
    <definedName name="P_Z_1_R_LIBELLES_SOUS_OPERATIONS">#REF!</definedName>
    <definedName name="P_Z_1_R_LIBELLES_SOUS_OPERATIONS_1">#REF!</definedName>
    <definedName name="P_Z_1_R_LIBELLES_SOUS_OPERATIONS_10">#REF!</definedName>
    <definedName name="P_Z_1_R_LIBELLES_SOUS_OPERATIONS_11">#REF!</definedName>
    <definedName name="P_Z_1_R_LIBELLES_SOUS_OPERATIONS_12">#REF!</definedName>
    <definedName name="P_Z_1_R_LIBELLES_SOUS_OPERATIONS_13">#REF!</definedName>
    <definedName name="P_Z_1_R_LIBELLES_SOUS_OPERATIONS_14">#REF!</definedName>
    <definedName name="P_Z_1_R_LIBELLES_SOUS_OPERATIONS_15">#REF!</definedName>
    <definedName name="P_Z_1_R_LIBELLES_SOUS_OPERATIONS_16">#REF!</definedName>
    <definedName name="P_Z_1_R_LIBELLES_SOUS_OPERATIONS_17">#REF!</definedName>
    <definedName name="P_Z_1_R_LIBELLES_SOUS_OPERATIONS_18">#REF!</definedName>
    <definedName name="P_Z_1_R_LIBELLES_SOUS_OPERATIONS_19">#REF!</definedName>
    <definedName name="P_Z_1_R_LIBELLES_SOUS_OPERATIONS_2">#REF!</definedName>
    <definedName name="P_Z_1_R_LIBELLES_SOUS_OPERATIONS_20">#REF!</definedName>
    <definedName name="P_Z_1_R_LIBELLES_SOUS_OPERATIONS_3">#REF!</definedName>
    <definedName name="P_Z_1_R_LIBELLES_SOUS_OPERATIONS_4">#REF!</definedName>
    <definedName name="P_Z_1_R_LIBELLES_SOUS_OPERATIONS_5">#REF!</definedName>
    <definedName name="P_Z_1_R_LIBELLES_SOUS_OPERATIONS_6">#REF!</definedName>
    <definedName name="P_Z_1_R_LIBELLES_SOUS_OPERATIONS_7">#REF!</definedName>
    <definedName name="P_Z_1_R_LIBELLES_SOUS_OPERATIONS_8">#REF!</definedName>
    <definedName name="P_Z_1_R_LIBELLES_SOUS_OPERATIONS_9">#REF!</definedName>
    <definedName name="P_Z_1_R_LIBELLES_UNITES">#REF!</definedName>
    <definedName name="P_Z_1_R_LIBELLES_UNITES_1">#REF!</definedName>
    <definedName name="P_Z_1_R_LIBELLES_UNITES_10">#REF!</definedName>
    <definedName name="P_Z_1_R_LIBELLES_UNITES_11">#REF!</definedName>
    <definedName name="P_Z_1_R_LIBELLES_UNITES_12">#REF!</definedName>
    <definedName name="P_Z_1_R_LIBELLES_UNITES_13">#REF!</definedName>
    <definedName name="P_Z_1_R_LIBELLES_UNITES_14">#REF!</definedName>
    <definedName name="P_Z_1_R_LIBELLES_UNITES_15">#REF!</definedName>
    <definedName name="P_Z_1_R_LIBELLES_UNITES_16">#REF!</definedName>
    <definedName name="P_Z_1_R_LIBELLES_UNITES_17">#REF!</definedName>
    <definedName name="P_Z_1_R_LIBELLES_UNITES_18">#REF!</definedName>
    <definedName name="P_Z_1_R_LIBELLES_UNITES_19">#REF!</definedName>
    <definedName name="P_Z_1_R_LIBELLES_UNITES_2">#REF!</definedName>
    <definedName name="P_Z_1_R_LIBELLES_UNITES_20">#REF!</definedName>
    <definedName name="P_Z_1_R_LIBELLES_UNITES_3">#REF!</definedName>
    <definedName name="P_Z_1_R_LIBELLES_UNITES_4">#REF!</definedName>
    <definedName name="P_Z_1_R_LIBELLES_UNITES_5">#REF!</definedName>
    <definedName name="P_Z_1_R_LIBELLES_UNITES_6">#REF!</definedName>
    <definedName name="P_Z_1_R_LIBELLES_UNITES_7">#REF!</definedName>
    <definedName name="P_Z_1_R_LIBELLES_UNITES_8">#REF!</definedName>
    <definedName name="P_Z_1_R_LIBELLES_UNITES_9">#REF!</definedName>
    <definedName name="P_Z_4_B_COLONNE_COMMENTAIRE">#REF!</definedName>
    <definedName name="P_Z_4_B_COLONNE_COMMENTAIRE_ACTIVE">#REF!</definedName>
    <definedName name="P_Z_4_B_COLONNE_COMMENTAIRE_INDICATION">#REF!</definedName>
    <definedName name="P_Z_4_B_COLONNE_COMMENTAIRE_OBLIGATOIRE">#REF!</definedName>
    <definedName name="P_Z_4_B_COLONNE_COMMENTAIRE_SI_LIBELLE_STANDARD">#REF!</definedName>
    <definedName name="P_Z_4_B_COLONNE_COUT">#REF!</definedName>
    <definedName name="P_Z_4_B_COLONNE_COUT_ELIGIBLE_LIBELLE_STANDARD">#REF!</definedName>
    <definedName name="P_Z_4_B_COLONNE_COUT_INDICATION">#REF!</definedName>
    <definedName name="P_Z_4_B_COLONNE_COUT_RAISONNABLE_LIBELLE_STANDARD">#REF!</definedName>
    <definedName name="P_Z_4_B_COLONNE_DESCRIPTION">#REF!</definedName>
    <definedName name="P_Z_4_B_COLONNE_DESCRIPTION_INDICATION">#REF!</definedName>
    <definedName name="P_Z_4_B_COLONNE_INTERVENANT">#REF!</definedName>
    <definedName name="P_Z_4_B_COLONNE_INTERVENANT_INDICATION">#REF!</definedName>
    <definedName name="P_Z_4_B_COLONNE_JUSTIFICATIF">#REF!</definedName>
    <definedName name="P_Z_4_B_COLONNE_JUSTIFICATIF_INDICATION">#REF!</definedName>
    <definedName name="P_Z_4_B_COLONNE_MOTIFS_INELIGIBILITE_LIBELLE_STANDARD">#REF!</definedName>
    <definedName name="P_Z_4_B_COLONNE_MT_ELIGIBLE_LIBELLE_STANDARD">#REF!</definedName>
    <definedName name="P_Z_4_B_COLONNE_MT_MAX_ACTIVE">#REF!</definedName>
    <definedName name="P_Z_4_B_COLONNE_MT_MAX_LIBELLE_STANDARD">#REF!</definedName>
    <definedName name="P_Z_4_B_COLONNE_MT_PRESENTE">#REF!</definedName>
    <definedName name="P_Z_4_B_COLONNE_MT_PRESENTE_INDICATION">#REF!</definedName>
    <definedName name="P_Z_4_B_COLONNE_MT_RAISONNABLE_LIBELLE_STANDARD">#REF!</definedName>
    <definedName name="P_Z_4_B_COLONNE_POSTE">#REF!</definedName>
    <definedName name="P_Z_4_B_COLONNE_POSTE_INDICATION">#REF!</definedName>
    <definedName name="P_Z_4_B_COLONNE_QUALIFICATION">#REF!</definedName>
    <definedName name="P_Z_4_B_COLONNE_QUALIFICATION_ACTIVE">#REF!</definedName>
    <definedName name="P_Z_4_B_COLONNE_QUALIFICATION_INDICATION">#REF!</definedName>
    <definedName name="P_Z_4_B_COLONNE_QUALIFICATION_OBLIGATOIRE">#REF!</definedName>
    <definedName name="P_Z_4_B_COLONNE_SOUS_OPERATION">#REF!</definedName>
    <definedName name="P_Z_4_B_COLONNE_SOUS_OPERATION_INDICATION">#REF!</definedName>
    <definedName name="P_Z_4_B_COLONNE_TEMPS_OPERATION">#REF!</definedName>
    <definedName name="P_Z_4_B_COLONNE_TEMPS_OPERATION_ELIGIBLE_LIBELLE_STANDARD">#REF!</definedName>
    <definedName name="P_Z_4_B_COLONNE_TEMPS_OPERATION_INDICATION">#REF!</definedName>
    <definedName name="P_Z_4_B_COLONNE_TEMPS_OPERATION_RAISONNABLE_LIBELLE_STANDARD">#REF!</definedName>
    <definedName name="P_Z_4_B_COLONNE_TEMPS_PERIODE">#REF!</definedName>
    <definedName name="P_Z_4_B_COLONNE_TEMPS_PERIODE_ELIGIBLE_LIBELLE_STANDARD">#REF!</definedName>
    <definedName name="P_Z_4_B_COLONNE_TEMPS_PERIODE_INDICATION">#REF!</definedName>
    <definedName name="P_Z_4_B_COLONNE_TEMPS_PERIODE_RAISONNABLE_LIBELLE_STANDARD">#REF!</definedName>
    <definedName name="P_Z_4_B_COLONNE_UNITE">#REF!</definedName>
    <definedName name="P_Z_4_B_COLONNE_UNITE_ELIGIBLE_LIBELLE_STANDARD">#REF!</definedName>
    <definedName name="P_Z_4_B_COLONNE_UNITE_INDICATION">#REF!</definedName>
    <definedName name="P_Z_4_B_EXEMPLE_UTILISATION">#REF!</definedName>
    <definedName name="P_Z_4_B_INTITULE_DEPENSES_REMUNERATION_STANDARD">#REF!</definedName>
    <definedName name="P_Z_4_B_UFD">#REF!</definedName>
    <definedName name="P_Z_4_B_ULD">#REF!</definedName>
    <definedName name="P_Z_4_B_UTILISATION_FILTRE_POSTES">#REF!</definedName>
    <definedName name="P_Z_4_B_UTILISATION_FILTRE_SOUS_OPERATIONS">#REF!</definedName>
    <definedName name="P_Z_4_B_UTILISATION_FILTRE_UNITES">#REF!</definedName>
    <definedName name="P_Z_4_N_COLONNE_COMMENTAIRE_INDICATION_SPECIFIQUE">#REF!</definedName>
    <definedName name="P_Z_4_N_COLONNE_COMMENTAIRE_INDICATION_STANDARD">#REF!</definedName>
    <definedName name="P_Z_4_N_COLONNE_COMMENTAIRE_SI_LIBELLE_DEFAUT">#REF!</definedName>
    <definedName name="P_Z_4_N_COLONNE_COMMENTAIRE_SI_LIBELLE_SPECIFIQUE">#REF!</definedName>
    <definedName name="P_Z_4_N_COLONNE_COMMENTAIRE_SPECIFIQUE">#REF!</definedName>
    <definedName name="P_Z_4_N_COLONNE_COMMENTAIRE_STANDARD">#REF!</definedName>
    <definedName name="P_Z_4_N_COLONNE_COUT_ELIGIBLE_LIBELLE_DEFAUT">#REF!</definedName>
    <definedName name="P_Z_4_N_COLONNE_COUT_ELIGIBLE_LIBELLE_SPECIFIQUE">#REF!</definedName>
    <definedName name="P_Z_4_N_COLONNE_COUT_INDICATION_SPECIFIQUE">#REF!</definedName>
    <definedName name="P_Z_4_N_COLONNE_COUT_INDICATION_STANDARD">#REF!</definedName>
    <definedName name="P_Z_4_N_COLONNE_COUT_RAISONNABLE_LIBELLE_DEFAUT">#REF!</definedName>
    <definedName name="P_Z_4_N_COLONNE_COUT_RAISONNABLE_LIBELLE_SPECIFIQUE">#REF!</definedName>
    <definedName name="P_Z_4_N_COLONNE_COUT_SPECIFIQUE">#REF!</definedName>
    <definedName name="P_Z_4_N_COLONNE_COUT_STANDARD">#REF!</definedName>
    <definedName name="P_Z_4_N_COLONNE_DESCRIPTION_INDICATION_SPECIFIQUE">#REF!</definedName>
    <definedName name="P_Z_4_N_COLONNE_DESCRIPTION_INDICATION_STANDARD">#REF!</definedName>
    <definedName name="P_Z_4_N_COLONNE_DESCRIPTION_SPECIFIQUE">#REF!</definedName>
    <definedName name="P_Z_4_N_COLONNE_DESCRIPTION_STANDARD">#REF!</definedName>
    <definedName name="P_Z_4_N_COLONNE_INTERVENANT_INDICATION_SPECIFIQUE">#REF!</definedName>
    <definedName name="P_Z_4_N_COLONNE_INTERVENANT_INDICATION_STANDARD">#REF!</definedName>
    <definedName name="P_Z_4_N_COLONNE_INTERVENANT_SPECIFIQUE">#REF!</definedName>
    <definedName name="P_Z_4_N_COLONNE_INTERVENANT_STANDARD">#REF!</definedName>
    <definedName name="P_Z_4_N_COLONNE_JUSTIFICATIF_INDICATION_SPECIFIQUE">#REF!</definedName>
    <definedName name="P_Z_4_N_COLONNE_JUSTIFICATIF_INDICATION_STANDARD">#REF!</definedName>
    <definedName name="P_Z_4_N_COLONNE_JUSTIFICATIF_SPECIFIQUE">#REF!</definedName>
    <definedName name="P_Z_4_N_COLONNE_JUSTIFICATIF_STANDARD">#REF!</definedName>
    <definedName name="P_Z_4_N_COLONNE_MOTIFS_INELIGIBILITE_LIBELLE_DEFAUT">#REF!</definedName>
    <definedName name="P_Z_4_N_COLONNE_MOTIFS_INELIGIBILITE_LIBELLE_SPECIFIQUE">#REF!</definedName>
    <definedName name="P_Z_4_N_COLONNE_MT_ELIGIBLE_LIBELLE_DEFAUT">#REF!</definedName>
    <definedName name="P_Z_4_N_COLONNE_MT_ELIGIBLE_LIBELLE_SPECIFIQUE">#REF!</definedName>
    <definedName name="P_Z_4_N_COLONNE_MT_MAX_LIBELLE_DEFAUT">#REF!</definedName>
    <definedName name="P_Z_4_N_COLONNE_MT_MAX_LIBELLE_SPECIFIQUE">#REF!</definedName>
    <definedName name="P_Z_4_N_COLONNE_MT_PRESENTE_INDICATION_SPECIFIQUE">#REF!</definedName>
    <definedName name="P_Z_4_N_COLONNE_MT_PRESENTE_INDICATION_STANDARD">#REF!</definedName>
    <definedName name="P_Z_4_N_COLONNE_MT_PRESENTE_SPECIFIQUE">#REF!</definedName>
    <definedName name="P_Z_4_N_COLONNE_MT_PRESENTE_STANDARD">#REF!</definedName>
    <definedName name="P_Z_4_N_COLONNE_MT_RAISONNABLE_LIBELLE_DEFAUT">#REF!</definedName>
    <definedName name="P_Z_4_N_COLONNE_MT_RAISONNABLE_LIBELLE_SPECIFIQUE">#REF!</definedName>
    <definedName name="P_Z_4_N_COLONNE_POSTE_INDICATION_SPECIFIQUE">#REF!</definedName>
    <definedName name="P_Z_4_N_COLONNE_POSTE_INDICATION_STANDARD">#REF!</definedName>
    <definedName name="P_Z_4_N_COLONNE_POSTE_SPECIFIQUE">#REF!</definedName>
    <definedName name="P_Z_4_N_COLONNE_POSTE_STANDARD">#REF!</definedName>
    <definedName name="P_Z_4_N_COLONNE_QUALIFICATION_INDICATION_SPECIFIQUE">#REF!</definedName>
    <definedName name="P_Z_4_N_COLONNE_QUALIFICATION_INDICATION_STANDARD">#REF!</definedName>
    <definedName name="P_Z_4_N_COLONNE_QUALIFICATION_SPECIFIQUE">#REF!</definedName>
    <definedName name="P_Z_4_N_COLONNE_QUALIFICATION_STANDARD">#REF!</definedName>
    <definedName name="P_Z_4_N_COLONNE_SOUS_OPERATION_INDICATION_SPECIFIQUE">#REF!</definedName>
    <definedName name="P_Z_4_N_COLONNE_SOUS_OPERATION_INDICATION_STANDARD">#REF!</definedName>
    <definedName name="P_Z_4_N_COLONNE_SOUS_OPERATION_SPECIFIQUE">#REF!</definedName>
    <definedName name="P_Z_4_N_COLONNE_SOUS_OPERATION_STANDARD">#REF!</definedName>
    <definedName name="P_Z_4_N_COLONNE_TEMPS_OPERATION_ELIGIBLE_LIBELLE_DEFAUT">#REF!</definedName>
    <definedName name="P_Z_4_N_COLONNE_TEMPS_OPERATION_ELIGIBLE_LIBELLE_SPECIFIQUE">#REF!</definedName>
    <definedName name="P_Z_4_N_COLONNE_TEMPS_OPERATION_INDICATION_SPECIFIQUE">#REF!</definedName>
    <definedName name="P_Z_4_N_COLONNE_TEMPS_OPERATION_INDICATION_STANDARD">#REF!</definedName>
    <definedName name="P_Z_4_N_COLONNE_TEMPS_OPERATION_RAISONNABLE_LIBELLE_DEFAUT">#REF!</definedName>
    <definedName name="P_Z_4_N_COLONNE_TEMPS_OPERATION_RAISONNABLE_LIBELLE_SPECIFIQUE">#REF!</definedName>
    <definedName name="P_Z_4_N_COLONNE_TEMPS_OPERATION_SPECIFIQUE">#REF!</definedName>
    <definedName name="P_Z_4_N_COLONNE_TEMPS_OPERATION_STANDARD">#REF!</definedName>
    <definedName name="P_Z_4_N_COLONNE_TEMPS_PERIODE_ELIGIBLE_LIBELLE_DEFAUT">#REF!</definedName>
    <definedName name="P_Z_4_N_COLONNE_TEMPS_PERIODE_ELIGIBLE_LIBELLE_SPECIFIQUE">#REF!</definedName>
    <definedName name="P_Z_4_N_COLONNE_TEMPS_PERIODE_INDICATION_SPECIFIQUE">#REF!</definedName>
    <definedName name="P_Z_4_N_COLONNE_TEMPS_PERIODE_INDICATION_STANDARD">#REF!</definedName>
    <definedName name="P_Z_4_N_COLONNE_TEMPS_PERIODE_RAISONNABLE_LIBELLE_DEFAUT">#REF!</definedName>
    <definedName name="P_Z_4_N_COLONNE_TEMPS_PERIODE_RAISONNABLE_LIBELLE_SPECIFIQUE">#REF!</definedName>
    <definedName name="P_Z_4_N_COLONNE_TEMPS_PERIODE_SPECIFIQUE">#REF!</definedName>
    <definedName name="P_Z_4_N_COLONNE_TEMPS_PERIODE_STANDARD">#REF!</definedName>
    <definedName name="P_Z_4_N_COLONNE_UNITE_ELIGIBLE_LIBELLE_DEFAUT">#REF!</definedName>
    <definedName name="P_Z_4_N_COLONNE_UNITE_ELIGIBLE_LIBELLE_SPECIFIQUE">#REF!</definedName>
    <definedName name="P_Z_4_N_COLONNE_UNITE_INDICATION_SPECIFIQUE">#REF!</definedName>
    <definedName name="P_Z_4_N_COLONNE_UNITE_INDICATION_STANDARD">#REF!</definedName>
    <definedName name="P_Z_4_N_COLONNE_UNITE_SPECIFIQUE">#REF!</definedName>
    <definedName name="P_Z_4_N_COLONNE_UNITE_STANDARD">#REF!</definedName>
    <definedName name="P_Z_4_N_CONSIGNE_DEPENSES_REMUNERATION">#REF!</definedName>
    <definedName name="P_Z_4_N_EXEMPLE_COMMENTAIRE">#REF!</definedName>
    <definedName name="P_Z_4_N_EXEMPLE_COUT">#REF!</definedName>
    <definedName name="P_Z_4_N_EXEMPLE_DESCRIPTION">#REF!</definedName>
    <definedName name="P_Z_4_N_EXEMPLE_INTERVENANT">#REF!</definedName>
    <definedName name="P_Z_4_N_EXEMPLE_JUSTIFICATIF">#REF!</definedName>
    <definedName name="P_Z_4_N_EXEMPLE_MT_PRESENTE">#REF!</definedName>
    <definedName name="P_Z_4_N_EXEMPLE_POSTE">#REF!</definedName>
    <definedName name="P_Z_4_N_EXEMPLE_QUALIFICATION">#REF!</definedName>
    <definedName name="P_Z_4_N_EXEMPLE_SOUS_OPERATION">#REF!</definedName>
    <definedName name="P_Z_4_N_EXEMPLE_TEMPS_OPERATION">#REF!</definedName>
    <definedName name="P_Z_4_N_EXEMPLE_TEMPS_PERIODE">#REF!</definedName>
    <definedName name="P_Z_4_N_EXEMPLE_UNITE">#REF!</definedName>
    <definedName name="P_Z_4_N_INTITULE_DEPENSES_REMUNERATION_DEFAUT">#REF!</definedName>
    <definedName name="P_Z_4_N_INTITULE_DEPENSES_REMUNERATION_STANDARD">#REF!</definedName>
    <definedName name="P_Z_4_R_LIBELLES_DESCRIPTIONS">#REF!</definedName>
    <definedName name="P_Z_4_R_LIBELLES_DESCRIPTIONS_1">#REF!</definedName>
    <definedName name="P_Z_4_R_LIBELLES_DESCRIPTIONS_10">#REF!</definedName>
    <definedName name="P_Z_4_R_LIBELLES_DESCRIPTIONS_11">#REF!</definedName>
    <definedName name="P_Z_4_R_LIBELLES_DESCRIPTIONS_12">#REF!</definedName>
    <definedName name="P_Z_4_R_LIBELLES_DESCRIPTIONS_13">#REF!</definedName>
    <definedName name="P_Z_4_R_LIBELLES_DESCRIPTIONS_14">#REF!</definedName>
    <definedName name="P_Z_4_R_LIBELLES_DESCRIPTIONS_15">#REF!</definedName>
    <definedName name="P_Z_4_R_LIBELLES_DESCRIPTIONS_16">#REF!</definedName>
    <definedName name="P_Z_4_R_LIBELLES_DESCRIPTIONS_17">#REF!</definedName>
    <definedName name="P_Z_4_R_LIBELLES_DESCRIPTIONS_18">#REF!</definedName>
    <definedName name="P_Z_4_R_LIBELLES_DESCRIPTIONS_19">#REF!</definedName>
    <definedName name="P_Z_4_R_LIBELLES_DESCRIPTIONS_2">#REF!</definedName>
    <definedName name="P_Z_4_R_LIBELLES_DESCRIPTIONS_20">#REF!</definedName>
    <definedName name="P_Z_4_R_LIBELLES_DESCRIPTIONS_3">#REF!</definedName>
    <definedName name="P_Z_4_R_LIBELLES_DESCRIPTIONS_4">#REF!</definedName>
    <definedName name="P_Z_4_R_LIBELLES_DESCRIPTIONS_5">#REF!</definedName>
    <definedName name="P_Z_4_R_LIBELLES_DESCRIPTIONS_6">#REF!</definedName>
    <definedName name="P_Z_4_R_LIBELLES_DESCRIPTIONS_7">#REF!</definedName>
    <definedName name="P_Z_4_R_LIBELLES_DESCRIPTIONS_8">#REF!</definedName>
    <definedName name="P_Z_4_R_LIBELLES_DESCRIPTIONS_9">#REF!</definedName>
    <definedName name="P_Z_4_R_LIBELLES_POSTES">#REF!</definedName>
    <definedName name="P_Z_4_R_LIBELLES_POSTES_1">#REF!</definedName>
    <definedName name="P_Z_4_R_LIBELLES_POSTES_10">#REF!</definedName>
    <definedName name="P_Z_4_R_LIBELLES_POSTES_11">#REF!</definedName>
    <definedName name="P_Z_4_R_LIBELLES_POSTES_12">#REF!</definedName>
    <definedName name="P_Z_4_R_LIBELLES_POSTES_13">#REF!</definedName>
    <definedName name="P_Z_4_R_LIBELLES_POSTES_14">#REF!</definedName>
    <definedName name="P_Z_4_R_LIBELLES_POSTES_15">#REF!</definedName>
    <definedName name="P_Z_4_R_LIBELLES_POSTES_16">#REF!</definedName>
    <definedName name="P_Z_4_R_LIBELLES_POSTES_17">#REF!</definedName>
    <definedName name="P_Z_4_R_LIBELLES_POSTES_18">#REF!</definedName>
    <definedName name="P_Z_4_R_LIBELLES_POSTES_19">#REF!</definedName>
    <definedName name="P_Z_4_R_LIBELLES_POSTES_2">#REF!</definedName>
    <definedName name="P_Z_4_R_LIBELLES_POSTES_20">#REF!</definedName>
    <definedName name="P_Z_4_R_LIBELLES_POSTES_3">#REF!</definedName>
    <definedName name="P_Z_4_R_LIBELLES_POSTES_4">#REF!</definedName>
    <definedName name="P_Z_4_R_LIBELLES_POSTES_5">#REF!</definedName>
    <definedName name="P_Z_4_R_LIBELLES_POSTES_6">#REF!</definedName>
    <definedName name="P_Z_4_R_LIBELLES_POSTES_7">#REF!</definedName>
    <definedName name="P_Z_4_R_LIBELLES_POSTES_8">#REF!</definedName>
    <definedName name="P_Z_4_R_LIBELLES_POSTES_9">#REF!</definedName>
    <definedName name="P_Z_4_R_LIBELLES_SOUS_OPERATIONS">#REF!</definedName>
    <definedName name="P_Z_4_R_LIBELLES_SOUS_OPERATIONS_1">#REF!</definedName>
    <definedName name="P_Z_4_R_LIBELLES_SOUS_OPERATIONS_10">#REF!</definedName>
    <definedName name="P_Z_4_R_LIBELLES_SOUS_OPERATIONS_11">#REF!</definedName>
    <definedName name="P_Z_4_R_LIBELLES_SOUS_OPERATIONS_12">#REF!</definedName>
    <definedName name="P_Z_4_R_LIBELLES_SOUS_OPERATIONS_13">#REF!</definedName>
    <definedName name="P_Z_4_R_LIBELLES_SOUS_OPERATIONS_14">#REF!</definedName>
    <definedName name="P_Z_4_R_LIBELLES_SOUS_OPERATIONS_15">#REF!</definedName>
    <definedName name="P_Z_4_R_LIBELLES_SOUS_OPERATIONS_16">#REF!</definedName>
    <definedName name="P_Z_4_R_LIBELLES_SOUS_OPERATIONS_17">#REF!</definedName>
    <definedName name="P_Z_4_R_LIBELLES_SOUS_OPERATIONS_18">#REF!</definedName>
    <definedName name="P_Z_4_R_LIBELLES_SOUS_OPERATIONS_19">#REF!</definedName>
    <definedName name="P_Z_4_R_LIBELLES_SOUS_OPERATIONS_2">#REF!</definedName>
    <definedName name="P_Z_4_R_LIBELLES_SOUS_OPERATIONS_20">#REF!</definedName>
    <definedName name="P_Z_4_R_LIBELLES_SOUS_OPERATIONS_3">#REF!</definedName>
    <definedName name="P_Z_4_R_LIBELLES_SOUS_OPERATIONS_4">#REF!</definedName>
    <definedName name="P_Z_4_R_LIBELLES_SOUS_OPERATIONS_5">#REF!</definedName>
    <definedName name="P_Z_4_R_LIBELLES_SOUS_OPERATIONS_6">#REF!</definedName>
    <definedName name="P_Z_4_R_LIBELLES_SOUS_OPERATIONS_7">#REF!</definedName>
    <definedName name="P_Z_4_R_LIBELLES_SOUS_OPERATIONS_8">#REF!</definedName>
    <definedName name="P_Z_4_R_LIBELLES_SOUS_OPERATIONS_9">#REF!</definedName>
    <definedName name="P_Z_4_R_LIBELLES_UNITES">#REF!</definedName>
    <definedName name="P_Z_4_R_LIBELLES_UNITES_1">#REF!</definedName>
    <definedName name="P_Z_4_R_LIBELLES_UNITES_10">#REF!</definedName>
    <definedName name="P_Z_4_R_LIBELLES_UNITES_11">#REF!</definedName>
    <definedName name="P_Z_4_R_LIBELLES_UNITES_12">#REF!</definedName>
    <definedName name="P_Z_4_R_LIBELLES_UNITES_13">#REF!</definedName>
    <definedName name="P_Z_4_R_LIBELLES_UNITES_14">#REF!</definedName>
    <definedName name="P_Z_4_R_LIBELLES_UNITES_15">#REF!</definedName>
    <definedName name="P_Z_4_R_LIBELLES_UNITES_16">#REF!</definedName>
    <definedName name="P_Z_4_R_LIBELLES_UNITES_17">#REF!</definedName>
    <definedName name="P_Z_4_R_LIBELLES_UNITES_18">#REF!</definedName>
    <definedName name="P_Z_4_R_LIBELLES_UNITES_19">#REF!</definedName>
    <definedName name="P_Z_4_R_LIBELLES_UNITES_2">#REF!</definedName>
    <definedName name="P_Z_4_R_LIBELLES_UNITES_20">#REF!</definedName>
    <definedName name="P_Z_4_R_LIBELLES_UNITES_3">#REF!</definedName>
    <definedName name="P_Z_4_R_LIBELLES_UNITES_4">#REF!</definedName>
    <definedName name="P_Z_4_R_LIBELLES_UNITES_5">#REF!</definedName>
    <definedName name="P_Z_4_R_LIBELLES_UNITES_6">#REF!</definedName>
    <definedName name="P_Z_4_R_LIBELLES_UNITES_7">#REF!</definedName>
    <definedName name="P_Z_4_R_LIBELLES_UNITES_8">#REF!</definedName>
    <definedName name="P_Z_4_R_LIBELLES_UNITES_9">#REF!</definedName>
    <definedName name="P_Z_8_B_COLONNE_BAREME">#REF!</definedName>
    <definedName name="P_Z_8_B_COLONNE_BAREME_INDICATION">#REF!</definedName>
    <definedName name="P_Z_8_B_COLONNE_COMMENTAIRE">#REF!</definedName>
    <definedName name="P_Z_8_B_COLONNE_COMMENTAIRE_ACTIVE">#REF!</definedName>
    <definedName name="P_Z_8_B_COLONNE_COMMENTAIRE_INDICATION">#REF!</definedName>
    <definedName name="P_Z_8_B_COLONNE_COMMENTAIRE_OBLIGATOIRE">#REF!</definedName>
    <definedName name="P_Z_8_B_COLONNE_COMMENTAIRE_SI_LIBELLE_STANDARD">#REF!</definedName>
    <definedName name="P_Z_8_B_COLONNE_DESCRIPTION">#REF!</definedName>
    <definedName name="P_Z_8_B_COLONNE_DESCRIPTION_INDICATION">#REF!</definedName>
    <definedName name="P_Z_8_B_COLONNE_JUSTIFICATIF">#REF!</definedName>
    <definedName name="P_Z_8_B_COLONNE_JUSTIFICATIF_ACTIVE">#REF!</definedName>
    <definedName name="P_Z_8_B_COLONNE_JUSTIFICATIF_INDICATION">#REF!</definedName>
    <definedName name="P_Z_8_B_COLONNE_JUSTIFICATIF_OBLIGATOIRE">#REF!</definedName>
    <definedName name="P_Z_8_B_COLONNE_MOTIFS_INELIGIBILITE_LIBELLE_STANDARD">#REF!</definedName>
    <definedName name="P_Z_8_B_COLONNE_MT_ELIGIBLE_LIBELLE_STANDARD">#REF!</definedName>
    <definedName name="P_Z_8_B_COLONNE_MT_MAX_ACTIVE">#REF!</definedName>
    <definedName name="P_Z_8_B_COLONNE_MT_MAX_LIBELLE_STANDARD">#REF!</definedName>
    <definedName name="P_Z_8_B_COLONNE_MT_PRESENTE">#REF!</definedName>
    <definedName name="P_Z_8_B_COLONNE_MT_PRESENTE_INDICATION">#REF!</definedName>
    <definedName name="P_Z_8_B_COLONNE_MT_RAISONNABLE_LIBELLE_STANDARD">#REF!</definedName>
    <definedName name="P_Z_8_B_COLONNE_POSTE">#REF!</definedName>
    <definedName name="P_Z_8_B_COLONNE_POSTE_INDICATION">#REF!</definedName>
    <definedName name="P_Z_8_B_COLONNE_QT_ELIGIBLE_LIBELLE_STANDARD">#REF!</definedName>
    <definedName name="P_Z_8_B_COLONNE_QT_RAISONNABLE_LIBELLE_STANDARD">#REF!</definedName>
    <definedName name="P_Z_8_B_COLONNE_QUANTITE">#REF!</definedName>
    <definedName name="P_Z_8_B_COLONNE_QUANTITE_INDICATION">#REF!</definedName>
    <definedName name="P_Z_8_B_COLONNE_SOUS_OPERATION">#REF!</definedName>
    <definedName name="P_Z_8_B_COLONNE_SOUS_OPERATION_INDICATION">#REF!</definedName>
    <definedName name="P_Z_8_B_COLONNE_UNITE">#REF!</definedName>
    <definedName name="P_Z_8_B_COLONNE_UNITE_INDICATION">#REF!</definedName>
    <definedName name="P_Z_8_B_COLONNE_VALEUR_BAREME">#REF!</definedName>
    <definedName name="P_Z_8_B_COLONNE_VALEUR_BAREME_INDICATION">#REF!</definedName>
    <definedName name="P_Z_8_B_EXEMPLE_UTILISATION">#REF!</definedName>
    <definedName name="P_Z_8_B_INTITULE_DEPENSES_BAREMES_STANDARD">#REF!</definedName>
    <definedName name="P_Z_8_B_UFD">#REF!</definedName>
    <definedName name="P_Z_8_B_ULD">#REF!</definedName>
    <definedName name="P_Z_8_B_UTILISATION_FILTRE_POSTES">#REF!</definedName>
    <definedName name="P_Z_8_B_UTILISATION_FILTRE_SOUS_OPERATIONS">#REF!</definedName>
    <definedName name="P_Z_8_N_COLONNE_BAREME_INDICATION_SPECIFIQUE">#REF!</definedName>
    <definedName name="P_Z_8_N_COLONNE_BAREME_INDICATION_STANDARD">#REF!</definedName>
    <definedName name="P_Z_8_N_COLONNE_BAREME_SPECIFIQUE">#REF!</definedName>
    <definedName name="P_Z_8_N_COLONNE_BAREME_STANDARD">#REF!</definedName>
    <definedName name="P_Z_8_N_COLONNE_COMMENTAIRE_INDICATION_SPECIFIQUE">#REF!</definedName>
    <definedName name="P_Z_8_N_COLONNE_COMMENTAIRE_INDICATION_STANDARD">#REF!</definedName>
    <definedName name="P_Z_8_N_COLONNE_COMMENTAIRE_SI_LIBELLE_DEFAUT">#REF!</definedName>
    <definedName name="P_Z_8_N_COLONNE_COMMENTAIRE_SI_LIBELLE_SPECIFIQUE">#REF!</definedName>
    <definedName name="P_Z_8_N_COLONNE_COMMENTAIRE_SPECIFIQUE">#REF!</definedName>
    <definedName name="P_Z_8_N_COLONNE_COMMENTAIRE_STANDARD">#REF!</definedName>
    <definedName name="P_Z_8_N_COLONNE_DESCRIPTION_INDICATION_SPECIFIQUE">#REF!</definedName>
    <definedName name="P_Z_8_N_COLONNE_DESCRIPTION_INDICATION_STANDARD">#REF!</definedName>
    <definedName name="P_Z_8_N_COLONNE_DESCRIPTION_SPECIFIQUE">#REF!</definedName>
    <definedName name="P_Z_8_N_COLONNE_DESCRIPTION_STANDARD">#REF!</definedName>
    <definedName name="P_Z_8_N_COLONNE_JUSTIFICATIF_INDICATION_SPECIFIQUE">#REF!</definedName>
    <definedName name="P_Z_8_N_COLONNE_JUSTIFICATIF_INDICATION_STANDARD">#REF!</definedName>
    <definedName name="P_Z_8_N_COLONNE_JUSTIFICATIF_SPECIFIQUE">#REF!</definedName>
    <definedName name="P_Z_8_N_COLONNE_JUSTIFICATIF_STANDARD">#REF!</definedName>
    <definedName name="P_Z_8_N_COLONNE_MOTIFS_INELIGIBILITE_LIBELLE_DEFAUT">#REF!</definedName>
    <definedName name="P_Z_8_N_COLONNE_MOTIFS_INELIGIBILITE_LIBELLE_SPECIFIQUE">#REF!</definedName>
    <definedName name="P_Z_8_N_COLONNE_MT_ELIGIBLE_LIBELLE_DEFAUT">#REF!</definedName>
    <definedName name="P_Z_8_N_COLONNE_MT_ELIGIBLE_LIBELLE_SPECIFIQUE">#REF!</definedName>
    <definedName name="P_Z_8_N_COLONNE_MT_MAX_LIBELLE_DEFAUT">#REF!</definedName>
    <definedName name="P_Z_8_N_COLONNE_MT_MAX_LIBELLE_SPECIFIQUE">#REF!</definedName>
    <definedName name="P_Z_8_N_COLONNE_MT_PRESENTE_INDICATION_SPECIFIQUE">#REF!</definedName>
    <definedName name="P_Z_8_N_COLONNE_MT_PRESENTE_INDICATION_STANDARD">#REF!</definedName>
    <definedName name="P_Z_8_N_COLONNE_MT_PRESENTE_SPECIFIQUE">#REF!</definedName>
    <definedName name="P_Z_8_N_COLONNE_MT_PRESENTE_STANDARD">#REF!</definedName>
    <definedName name="P_Z_8_N_COLONNE_MT_RAISONNABLE_LIBELLE_DEFAUT">#REF!</definedName>
    <definedName name="P_Z_8_N_COLONNE_MT_RAISONNABLE_LIBELLE_SPECIFIQUE">#REF!</definedName>
    <definedName name="P_Z_8_N_COLONNE_POSTE_INDICATION_SPECIFIQUE">#REF!</definedName>
    <definedName name="P_Z_8_N_COLONNE_POSTE_INDICATION_STANDARD">#REF!</definedName>
    <definedName name="P_Z_8_N_COLONNE_POSTE_SPECIFIQUE">#REF!</definedName>
    <definedName name="P_Z_8_N_COLONNE_POSTE_STANDARD">#REF!</definedName>
    <definedName name="P_Z_8_N_COLONNE_QT_ELIGIBLE_LIBELLE_DEFAUT">#REF!</definedName>
    <definedName name="P_Z_8_N_COLONNE_QT_ELIGIBLE_LIBELLE_SPECIFIQUE">#REF!</definedName>
    <definedName name="P_Z_8_N_COLONNE_QT_RAISONNABLE_LIBELLE_DEFAUT">#REF!</definedName>
    <definedName name="P_Z_8_N_COLONNE_QT_RAISONNABLE_LIBELLE_SPECIFIQUE">#REF!</definedName>
    <definedName name="P_Z_8_N_COLONNE_QUANTITE_INDICATION_SPECIFIQUE">#REF!</definedName>
    <definedName name="P_Z_8_N_COLONNE_QUANTITE_INDICATION_STANDARD">#REF!</definedName>
    <definedName name="P_Z_8_N_COLONNE_QUANTITE_SPECIFIQUE">#REF!</definedName>
    <definedName name="P_Z_8_N_COLONNE_QUANTITE_STANDARD">#REF!</definedName>
    <definedName name="P_Z_8_N_COLONNE_SOUS_OPERATION_INDICATION_SPECIFIQUE">#REF!</definedName>
    <definedName name="P_Z_8_N_COLONNE_SOUS_OPERATION_INDICATION_STANDARD">#REF!</definedName>
    <definedName name="P_Z_8_N_COLONNE_SOUS_OPERATION_SPECIFIQUE">#REF!</definedName>
    <definedName name="P_Z_8_N_COLONNE_SOUS_OPERATION_STANDARD">#REF!</definedName>
    <definedName name="P_Z_8_N_COLONNE_UNITE_INDICATION_SPECIFIQUE">#REF!</definedName>
    <definedName name="P_Z_8_N_COLONNE_UNITE_INDICATION_STANDARD">#REF!</definedName>
    <definedName name="P_Z_8_N_COLONNE_UNITE_SPECIFIQUE">#REF!</definedName>
    <definedName name="P_Z_8_N_COLONNE_UNITE_STANDARD">#REF!</definedName>
    <definedName name="P_Z_8_N_COLONNE_VALEUR_BAREME_INDICATION_SPECIFIQUE">#REF!</definedName>
    <definedName name="P_Z_8_N_COLONNE_VALEUR_BAREME_INDICATION_STANDARD">#REF!</definedName>
    <definedName name="P_Z_8_N_COLONNE_VALEUR_BAREME_SPECIFIQUE">#REF!</definedName>
    <definedName name="P_Z_8_N_COLONNE_VALEUR_BAREME_STANDARD">#REF!</definedName>
    <definedName name="P_Z_8_N_CONSIGNE_DEPENSES_BAREMES">#REF!</definedName>
    <definedName name="P_Z_8_N_EXEMPLE_BAREME">#REF!</definedName>
    <definedName name="P_Z_8_N_EXEMPLE_COMMENTAIRE">#REF!</definedName>
    <definedName name="P_Z_8_N_EXEMPLE_DESCRIPTION">#REF!</definedName>
    <definedName name="P_Z_8_N_EXEMPLE_DONNEES">#REF!</definedName>
    <definedName name="P_Z_8_N_EXEMPLE_JUSTIFICATIF">#REF!</definedName>
    <definedName name="P_Z_8_N_EXEMPLE_MT_PRESENTE">#REF!</definedName>
    <definedName name="P_Z_8_N_EXEMPLE_POSTE">#REF!</definedName>
    <definedName name="P_Z_8_N_EXEMPLE_QUANTITE">#REF!</definedName>
    <definedName name="P_Z_8_N_EXEMPLE_SOUS_OPERATION">#REF!</definedName>
    <definedName name="P_Z_8_N_EXEMPLE_UNITE">#REF!</definedName>
    <definedName name="P_Z_8_N_EXEMPLE_VALEUR_BAREME">#REF!</definedName>
    <definedName name="P_Z_8_N_INTITULE_DEPENSES_BAREMES_DEFAUT">#REF!</definedName>
    <definedName name="P_Z_8_N_INTITULE_DEPENSES_BAREMES_SPECIFIQUE">#REF!</definedName>
    <definedName name="P_Z_8_R_LIBELLES_CODES_BAREMES">#REF!</definedName>
    <definedName name="P_Z_8_R_LIBELLES_CODES_BAREMES_1">#REF!</definedName>
    <definedName name="P_Z_8_R_LIBELLES_CODES_BAREMES_10">#REF!</definedName>
    <definedName name="P_Z_8_R_LIBELLES_CODES_BAREMES_11">#REF!</definedName>
    <definedName name="P_Z_8_R_LIBELLES_CODES_BAREMES_12">#REF!</definedName>
    <definedName name="P_Z_8_R_LIBELLES_CODES_BAREMES_13">#REF!</definedName>
    <definedName name="P_Z_8_R_LIBELLES_CODES_BAREMES_14">#REF!</definedName>
    <definedName name="P_Z_8_R_LIBELLES_CODES_BAREMES_15">#REF!</definedName>
    <definedName name="P_Z_8_R_LIBELLES_CODES_BAREMES_16">#REF!</definedName>
    <definedName name="P_Z_8_R_LIBELLES_CODES_BAREMES_17">#REF!</definedName>
    <definedName name="P_Z_8_R_LIBELLES_CODES_BAREMES_18">#REF!</definedName>
    <definedName name="P_Z_8_R_LIBELLES_CODES_BAREMES_19">#REF!</definedName>
    <definedName name="P_Z_8_R_LIBELLES_CODES_BAREMES_2">#REF!</definedName>
    <definedName name="P_Z_8_R_LIBELLES_CODES_BAREMES_20">#REF!</definedName>
    <definedName name="P_Z_8_R_LIBELLES_CODES_BAREMES_21">#REF!</definedName>
    <definedName name="P_Z_8_R_LIBELLES_CODES_BAREMES_22">#REF!</definedName>
    <definedName name="P_Z_8_R_LIBELLES_CODES_BAREMES_23">#REF!</definedName>
    <definedName name="P_Z_8_R_LIBELLES_CODES_BAREMES_24">#REF!</definedName>
    <definedName name="P_Z_8_R_LIBELLES_CODES_BAREMES_25">#REF!</definedName>
    <definedName name="P_Z_8_R_LIBELLES_CODES_BAREMES_26">#REF!</definedName>
    <definedName name="P_Z_8_R_LIBELLES_CODES_BAREMES_27">#REF!</definedName>
    <definedName name="P_Z_8_R_LIBELLES_CODES_BAREMES_28">#REF!</definedName>
    <definedName name="P_Z_8_R_LIBELLES_CODES_BAREMES_29">#REF!</definedName>
    <definedName name="P_Z_8_R_LIBELLES_CODES_BAREMES_3">#REF!</definedName>
    <definedName name="P_Z_8_R_LIBELLES_CODES_BAREMES_30">#REF!</definedName>
    <definedName name="P_Z_8_R_LIBELLES_CODES_BAREMES_31">#REF!</definedName>
    <definedName name="P_Z_8_R_LIBELLES_CODES_BAREMES_32">#REF!</definedName>
    <definedName name="P_Z_8_R_LIBELLES_CODES_BAREMES_33">#REF!</definedName>
    <definedName name="P_Z_8_R_LIBELLES_CODES_BAREMES_34">#REF!</definedName>
    <definedName name="P_Z_8_R_LIBELLES_CODES_BAREMES_35">#REF!</definedName>
    <definedName name="P_Z_8_R_LIBELLES_CODES_BAREMES_36">#REF!</definedName>
    <definedName name="P_Z_8_R_LIBELLES_CODES_BAREMES_37">#REF!</definedName>
    <definedName name="P_Z_8_R_LIBELLES_CODES_BAREMES_38">#REF!</definedName>
    <definedName name="P_Z_8_R_LIBELLES_CODES_BAREMES_39">#REF!</definedName>
    <definedName name="P_Z_8_R_LIBELLES_CODES_BAREMES_4">#REF!</definedName>
    <definedName name="P_Z_8_R_LIBELLES_CODES_BAREMES_40">#REF!</definedName>
    <definedName name="P_Z_8_R_LIBELLES_CODES_BAREMES_5">#REF!</definedName>
    <definedName name="P_Z_8_R_LIBELLES_CODES_BAREMES_6">#REF!</definedName>
    <definedName name="P_Z_8_R_LIBELLES_CODES_BAREMES_7">#REF!</definedName>
    <definedName name="P_Z_8_R_LIBELLES_CODES_BAREMES_8">#REF!</definedName>
    <definedName name="P_Z_8_R_LIBELLES_CODES_BAREMES_9">#REF!</definedName>
    <definedName name="P_Z_8_R_LIBELLES_DESCRIPTIONS">#REF!</definedName>
    <definedName name="P_Z_8_R_LIBELLES_DESCRIPTIONS_1">#REF!</definedName>
    <definedName name="P_Z_8_R_LIBELLES_DESCRIPTIONS_10">#REF!</definedName>
    <definedName name="P_Z_8_R_LIBELLES_DESCRIPTIONS_11">#REF!</definedName>
    <definedName name="P_Z_8_R_LIBELLES_DESCRIPTIONS_12">#REF!</definedName>
    <definedName name="P_Z_8_R_LIBELLES_DESCRIPTIONS_13">#REF!</definedName>
    <definedName name="P_Z_8_R_LIBELLES_DESCRIPTIONS_14">#REF!</definedName>
    <definedName name="P_Z_8_R_LIBELLES_DESCRIPTIONS_15">#REF!</definedName>
    <definedName name="P_Z_8_R_LIBELLES_DESCRIPTIONS_16">#REF!</definedName>
    <definedName name="P_Z_8_R_LIBELLES_DESCRIPTIONS_17">#REF!</definedName>
    <definedName name="P_Z_8_R_LIBELLES_DESCRIPTIONS_18">#REF!</definedName>
    <definedName name="P_Z_8_R_LIBELLES_DESCRIPTIONS_19">#REF!</definedName>
    <definedName name="P_Z_8_R_LIBELLES_DESCRIPTIONS_2">#REF!</definedName>
    <definedName name="P_Z_8_R_LIBELLES_DESCRIPTIONS_20">#REF!</definedName>
    <definedName name="P_Z_8_R_LIBELLES_DESCRIPTIONS_3">#REF!</definedName>
    <definedName name="P_Z_8_R_LIBELLES_DESCRIPTIONS_4">#REF!</definedName>
    <definedName name="P_Z_8_R_LIBELLES_DESCRIPTIONS_5">#REF!</definedName>
    <definedName name="P_Z_8_R_LIBELLES_DESCRIPTIONS_6">#REF!</definedName>
    <definedName name="P_Z_8_R_LIBELLES_DESCRIPTIONS_7">#REF!</definedName>
    <definedName name="P_Z_8_R_LIBELLES_DESCRIPTIONS_8">#REF!</definedName>
    <definedName name="P_Z_8_R_LIBELLES_DESCRIPTIONS_9">#REF!</definedName>
    <definedName name="P_Z_8_R_LIBELLES_POSTES">#REF!</definedName>
    <definedName name="P_Z_8_R_LIBELLES_POSTES_1">#REF!</definedName>
    <definedName name="P_Z_8_R_LIBELLES_POSTES_10">#REF!</definedName>
    <definedName name="P_Z_8_R_LIBELLES_POSTES_11">#REF!</definedName>
    <definedName name="P_Z_8_R_LIBELLES_POSTES_12">#REF!</definedName>
    <definedName name="P_Z_8_R_LIBELLES_POSTES_13">#REF!</definedName>
    <definedName name="P_Z_8_R_LIBELLES_POSTES_14">#REF!</definedName>
    <definedName name="P_Z_8_R_LIBELLES_POSTES_15">#REF!</definedName>
    <definedName name="P_Z_8_R_LIBELLES_POSTES_16">#REF!</definedName>
    <definedName name="P_Z_8_R_LIBELLES_POSTES_17">#REF!</definedName>
    <definedName name="P_Z_8_R_LIBELLES_POSTES_18">#REF!</definedName>
    <definedName name="P_Z_8_R_LIBELLES_POSTES_19">#REF!</definedName>
    <definedName name="P_Z_8_R_LIBELLES_POSTES_2">#REF!</definedName>
    <definedName name="P_Z_8_R_LIBELLES_POSTES_20">#REF!</definedName>
    <definedName name="P_Z_8_R_LIBELLES_POSTES_3">#REF!</definedName>
    <definedName name="P_Z_8_R_LIBELLES_POSTES_4">#REF!</definedName>
    <definedName name="P_Z_8_R_LIBELLES_POSTES_5">#REF!</definedName>
    <definedName name="P_Z_8_R_LIBELLES_POSTES_6">#REF!</definedName>
    <definedName name="P_Z_8_R_LIBELLES_POSTES_7">#REF!</definedName>
    <definedName name="P_Z_8_R_LIBELLES_POSTES_8">#REF!</definedName>
    <definedName name="P_Z_8_R_LIBELLES_POSTES_9">#REF!</definedName>
    <definedName name="P_Z_8_R_LIBELLES_SOUS_OPERATIONS">#REF!</definedName>
    <definedName name="P_Z_8_R_LIBELLES_SOUS_OPERATIONS_1">#REF!</definedName>
    <definedName name="P_Z_8_R_LIBELLES_SOUS_OPERATIONS_10">#REF!</definedName>
    <definedName name="P_Z_8_R_LIBELLES_SOUS_OPERATIONS_11">#REF!</definedName>
    <definedName name="P_Z_8_R_LIBELLES_SOUS_OPERATIONS_12">#REF!</definedName>
    <definedName name="P_Z_8_R_LIBELLES_SOUS_OPERATIONS_13">#REF!</definedName>
    <definedName name="P_Z_8_R_LIBELLES_SOUS_OPERATIONS_14">#REF!</definedName>
    <definedName name="P_Z_8_R_LIBELLES_SOUS_OPERATIONS_15">#REF!</definedName>
    <definedName name="P_Z_8_R_LIBELLES_SOUS_OPERATIONS_16">#REF!</definedName>
    <definedName name="P_Z_8_R_LIBELLES_SOUS_OPERATIONS_17">#REF!</definedName>
    <definedName name="P_Z_8_R_LIBELLES_SOUS_OPERATIONS_18">#REF!</definedName>
    <definedName name="P_Z_8_R_LIBELLES_SOUS_OPERATIONS_19">#REF!</definedName>
    <definedName name="P_Z_8_R_LIBELLES_SOUS_OPERATIONS_2">#REF!</definedName>
    <definedName name="P_Z_8_R_LIBELLES_SOUS_OPERATIONS_20">#REF!</definedName>
    <definedName name="P_Z_8_R_LIBELLES_SOUS_OPERATIONS_3">#REF!</definedName>
    <definedName name="P_Z_8_R_LIBELLES_SOUS_OPERATIONS_4">#REF!</definedName>
    <definedName name="P_Z_8_R_LIBELLES_SOUS_OPERATIONS_5">#REF!</definedName>
    <definedName name="P_Z_8_R_LIBELLES_SOUS_OPERATIONS_6">#REF!</definedName>
    <definedName name="P_Z_8_R_LIBELLES_SOUS_OPERATIONS_7">#REF!</definedName>
    <definedName name="P_Z_8_R_LIBELLES_SOUS_OPERATIONS_8">#REF!</definedName>
    <definedName name="P_Z_8_R_LIBELLES_SOUS_OPERATIONS_9">#REF!</definedName>
    <definedName name="P_Z_F_B_TYPE_1_ACTIVE">#REF!</definedName>
    <definedName name="P_Z_F_B_TYPE_10_ACTIVE">#REF!</definedName>
    <definedName name="P_Z_F_B_TYPE_11_ACTIVE">#REF!</definedName>
    <definedName name="P_Z_F_B_TYPE_12_ACTIVE">#REF!</definedName>
    <definedName name="P_Z_F_B_TYPE_13_ACTIVE">#REF!</definedName>
    <definedName name="P_Z_F_B_TYPE_2_ACTIVE">#REF!</definedName>
    <definedName name="P_Z_F_B_TYPE_3_ACTIVE">#REF!</definedName>
    <definedName name="P_Z_F_B_TYPE_4_ACTIVE">#REF!</definedName>
    <definedName name="P_Z_F_B_TYPE_5_ACTIVE">#REF!</definedName>
    <definedName name="P_Z_F_B_TYPE_6_ACTIVE">#REF!</definedName>
    <definedName name="P_Z_F_B_TYPE_7_ACTIVE">#REF!</definedName>
    <definedName name="P_Z_F_B_TYPE_8_ACTIVE">#REF!</definedName>
    <definedName name="P_Z_F_B_TYPE_9_ACTIVE">#REF!</definedName>
    <definedName name="P_Z_F_N_CODE_INTERVENTION">#REF!</definedName>
    <definedName name="P_Z_F_N_CONSIGNES_UTILISATION">#REF!</definedName>
    <definedName name="P_Z_F_N_CONSIGNES_UTILISATION_FIN">#REF!</definedName>
    <definedName name="P_Z_F_N_LIBELLE_DISPOSITIF">#REF!</definedName>
    <definedName name="P_Z_F_N_NB_LOGOS_FINANCEURS">#REF!</definedName>
    <definedName name="P_Z_F_N_RAPPELS">#REF!</definedName>
    <definedName name="P_Z_G_R_G_BOOLEEN">#REF!</definedName>
    <definedName name="P_Z_G_R_G_BOOLEEN_NON">#REF!</definedName>
    <definedName name="P_Z_G_R_G_BOOLEEN_OUI">#REF!</definedName>
    <definedName name="P_Z_G_R_G_INTERVENTIONS_PSN">#REF!</definedName>
    <definedName name="P_Z_G_R_G_NB_CATEGORIES">#REF!</definedName>
    <definedName name="P_Z_G_R_G_NB_LOGOS_FINANCEURS">#REF!</definedName>
    <definedName name="_xlnm.Print_Area" localSheetId="0">Accueil!$A$1:$X$29</definedName>
    <definedName name="zz">#REF!</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3" l="1"/>
  <c r="D6" i="26" l="1"/>
  <c r="D5" i="26"/>
  <c r="D4" i="26"/>
  <c r="AH13" i="14"/>
  <c r="D21" i="23"/>
  <c r="D22" i="23"/>
  <c r="D20" i="23"/>
  <c r="D18" i="23"/>
  <c r="D19" i="23"/>
  <c r="D17" i="23"/>
  <c r="F17" i="23" s="1"/>
  <c r="H17" i="23" l="1"/>
  <c r="J11" i="21"/>
  <c r="J19" i="21"/>
  <c r="G31" i="25" l="1"/>
  <c r="J15" i="21"/>
  <c r="S27" i="21"/>
  <c r="T13" i="21"/>
  <c r="T14" i="21"/>
  <c r="T15" i="21"/>
  <c r="T16" i="21"/>
  <c r="T17" i="21"/>
  <c r="T18" i="21"/>
  <c r="T19" i="21"/>
  <c r="T20" i="21"/>
  <c r="T21" i="21"/>
  <c r="T22" i="21"/>
  <c r="T23" i="21"/>
  <c r="T24" i="21"/>
  <c r="T25" i="21"/>
  <c r="T26" i="21"/>
  <c r="T12" i="21"/>
  <c r="T11" i="21"/>
  <c r="O11" i="21"/>
  <c r="O13" i="21"/>
  <c r="O14" i="21"/>
  <c r="O15" i="21"/>
  <c r="O16" i="21"/>
  <c r="O17" i="21"/>
  <c r="O18" i="21"/>
  <c r="O19" i="21"/>
  <c r="O20" i="21"/>
  <c r="O21" i="21"/>
  <c r="O22" i="21"/>
  <c r="O23" i="21"/>
  <c r="O24" i="21"/>
  <c r="O25" i="21"/>
  <c r="O12" i="21"/>
  <c r="J13" i="21"/>
  <c r="J14" i="21"/>
  <c r="J16" i="21"/>
  <c r="J17" i="21"/>
  <c r="J18" i="21"/>
  <c r="J20" i="21"/>
  <c r="J21" i="21"/>
  <c r="J22" i="21"/>
  <c r="J23" i="21"/>
  <c r="J24" i="21"/>
  <c r="J25" i="21"/>
  <c r="J26" i="21"/>
  <c r="J12" i="21"/>
  <c r="W42" i="13"/>
  <c r="X42" i="13"/>
  <c r="Y42" i="13"/>
  <c r="Z42" i="13"/>
  <c r="AA42" i="13"/>
  <c r="AB42" i="13"/>
  <c r="AC42" i="13"/>
  <c r="AD42" i="13"/>
  <c r="AF42" i="13"/>
  <c r="W43" i="13"/>
  <c r="X43" i="13"/>
  <c r="Y43" i="13"/>
  <c r="Z43" i="13"/>
  <c r="AA43" i="13"/>
  <c r="AB43" i="13"/>
  <c r="AC43" i="13"/>
  <c r="AD43" i="13"/>
  <c r="AF43" i="13"/>
  <c r="W44" i="13"/>
  <c r="X44" i="13"/>
  <c r="Y44" i="13"/>
  <c r="Z44" i="13"/>
  <c r="AA44" i="13"/>
  <c r="AB44" i="13"/>
  <c r="AC44" i="13"/>
  <c r="AD44" i="13"/>
  <c r="AF44" i="13"/>
  <c r="W45" i="13"/>
  <c r="X45" i="13"/>
  <c r="Y45" i="13"/>
  <c r="Z45" i="13"/>
  <c r="AA45" i="13"/>
  <c r="AB45" i="13"/>
  <c r="AC45" i="13"/>
  <c r="AD45" i="13"/>
  <c r="AF45" i="13"/>
  <c r="W46" i="13"/>
  <c r="X46" i="13"/>
  <c r="Y46" i="13"/>
  <c r="Z46" i="13"/>
  <c r="AA46" i="13"/>
  <c r="AB46" i="13"/>
  <c r="AC46" i="13"/>
  <c r="AD46" i="13"/>
  <c r="AF46" i="13"/>
  <c r="W47" i="13"/>
  <c r="X47" i="13"/>
  <c r="Y47" i="13"/>
  <c r="Z47" i="13"/>
  <c r="AA47" i="13"/>
  <c r="AB47" i="13"/>
  <c r="AC47" i="13"/>
  <c r="AD47" i="13"/>
  <c r="AF47" i="13"/>
  <c r="W48" i="13"/>
  <c r="X48" i="13"/>
  <c r="Y48" i="13"/>
  <c r="Z48" i="13"/>
  <c r="AA48" i="13"/>
  <c r="AB48" i="13"/>
  <c r="AC48" i="13"/>
  <c r="AD48" i="13"/>
  <c r="AF48" i="13"/>
  <c r="W49" i="13"/>
  <c r="X49" i="13"/>
  <c r="Y49" i="13"/>
  <c r="Z49" i="13"/>
  <c r="AA49" i="13"/>
  <c r="AB49" i="13"/>
  <c r="AC49" i="13"/>
  <c r="AD49" i="13"/>
  <c r="AF49" i="13"/>
  <c r="W50" i="13"/>
  <c r="X50" i="13"/>
  <c r="Y50" i="13"/>
  <c r="Z50" i="13"/>
  <c r="AA50" i="13"/>
  <c r="AB50" i="13"/>
  <c r="AC50" i="13"/>
  <c r="AD50" i="13"/>
  <c r="AF50" i="13"/>
  <c r="W51" i="13"/>
  <c r="X51" i="13"/>
  <c r="Y51" i="13"/>
  <c r="Z51" i="13"/>
  <c r="AA51" i="13"/>
  <c r="AB51" i="13"/>
  <c r="AC51" i="13"/>
  <c r="AD51" i="13"/>
  <c r="AF51" i="13"/>
  <c r="W52" i="13"/>
  <c r="X52" i="13"/>
  <c r="Y52" i="13"/>
  <c r="Z52" i="13"/>
  <c r="AA52" i="13"/>
  <c r="AB52" i="13"/>
  <c r="AC52" i="13"/>
  <c r="AD52" i="13"/>
  <c r="AF52" i="13"/>
  <c r="W53" i="13"/>
  <c r="X53" i="13"/>
  <c r="Y53" i="13"/>
  <c r="Z53" i="13"/>
  <c r="AA53" i="13"/>
  <c r="AB53" i="13"/>
  <c r="AC53" i="13"/>
  <c r="AD53" i="13"/>
  <c r="AF53" i="13"/>
  <c r="W54" i="13"/>
  <c r="X54" i="13"/>
  <c r="Y54" i="13"/>
  <c r="Z54" i="13"/>
  <c r="AA54" i="13"/>
  <c r="AB54" i="13"/>
  <c r="AC54" i="13"/>
  <c r="AD54" i="13"/>
  <c r="AF54" i="13"/>
  <c r="W55" i="13"/>
  <c r="X55" i="13"/>
  <c r="Y55" i="13"/>
  <c r="Z55" i="13"/>
  <c r="AA55" i="13"/>
  <c r="AB55" i="13"/>
  <c r="AC55" i="13"/>
  <c r="AD55" i="13"/>
  <c r="AF55" i="13"/>
  <c r="W56" i="13"/>
  <c r="X56" i="13"/>
  <c r="Y56" i="13"/>
  <c r="Z56" i="13"/>
  <c r="AA56" i="13"/>
  <c r="AB56" i="13"/>
  <c r="AC56" i="13"/>
  <c r="AD56" i="13"/>
  <c r="AF56" i="13"/>
  <c r="W57" i="13"/>
  <c r="X57" i="13"/>
  <c r="Y57" i="13"/>
  <c r="Z57" i="13"/>
  <c r="AA57" i="13"/>
  <c r="AB57" i="13"/>
  <c r="AC57" i="13"/>
  <c r="AD57" i="13"/>
  <c r="AF57" i="13"/>
  <c r="W58" i="13"/>
  <c r="X58" i="13"/>
  <c r="Y58" i="13"/>
  <c r="Z58" i="13"/>
  <c r="AA58" i="13"/>
  <c r="AB58" i="13"/>
  <c r="AC58" i="13"/>
  <c r="AD58" i="13"/>
  <c r="AF58" i="13"/>
  <c r="W59" i="13"/>
  <c r="X59" i="13"/>
  <c r="Y59" i="13"/>
  <c r="Z59" i="13"/>
  <c r="AA59" i="13"/>
  <c r="AB59" i="13"/>
  <c r="AC59" i="13"/>
  <c r="AD59" i="13"/>
  <c r="AF59" i="13"/>
  <c r="W60" i="13"/>
  <c r="X60" i="13"/>
  <c r="Y60" i="13"/>
  <c r="Z60" i="13"/>
  <c r="AA60" i="13"/>
  <c r="AB60" i="13"/>
  <c r="AC60" i="13"/>
  <c r="AD60" i="13"/>
  <c r="AF60" i="13"/>
  <c r="Z41" i="13"/>
  <c r="AA41" i="13"/>
  <c r="AB41" i="13"/>
  <c r="AC41" i="13"/>
  <c r="AD41" i="13"/>
  <c r="AF41" i="13"/>
  <c r="X41" i="13"/>
  <c r="Y41" i="13"/>
  <c r="W41" i="13"/>
  <c r="K35" i="1" l="1"/>
  <c r="P56" i="20"/>
  <c r="Q56" i="20"/>
  <c r="R56" i="20"/>
  <c r="S56" i="20"/>
  <c r="U56" i="20" a="1"/>
  <c r="U56" i="20" s="1"/>
  <c r="V56" i="20"/>
  <c r="W56" i="20"/>
  <c r="X56" i="20"/>
  <c r="Y56" i="20"/>
  <c r="Z56" i="20"/>
  <c r="AB56" i="20" a="1"/>
  <c r="AB56" i="20" s="1"/>
  <c r="AC56" i="20"/>
  <c r="AD56" i="20"/>
  <c r="AE56" i="20"/>
  <c r="AF56" i="20"/>
  <c r="AG56" i="20"/>
  <c r="AI56" i="20" a="1"/>
  <c r="AI56" i="20" s="1"/>
  <c r="AJ56" i="20"/>
  <c r="I56" i="20"/>
  <c r="J56" i="20"/>
  <c r="K56" i="20"/>
  <c r="L56" i="20"/>
  <c r="N56" i="20" a="1"/>
  <c r="N56" i="20" s="1"/>
  <c r="O56" i="20"/>
  <c r="H56" i="20"/>
  <c r="G56" i="20" a="1"/>
  <c r="G56" i="20" s="1"/>
  <c r="B56" i="20"/>
  <c r="C56" i="20"/>
  <c r="D56" i="20"/>
  <c r="E56" i="20"/>
  <c r="J6" i="20"/>
  <c r="J7" i="20"/>
  <c r="J8" i="20"/>
  <c r="J9" i="20"/>
  <c r="J5" i="20"/>
  <c r="E5" i="26" l="1"/>
  <c r="I33" i="26"/>
  <c r="G33" i="26"/>
  <c r="E33" i="26"/>
  <c r="C33" i="26"/>
  <c r="I34" i="23"/>
  <c r="G34" i="23"/>
  <c r="E34" i="23"/>
  <c r="C34" i="23"/>
  <c r="I22" i="23"/>
  <c r="K22" i="23" s="1"/>
  <c r="I21" i="23"/>
  <c r="K21" i="23" s="1"/>
  <c r="I20" i="23"/>
  <c r="K20" i="23" s="1"/>
  <c r="I19" i="23"/>
  <c r="K19" i="23" s="1"/>
  <c r="M19" i="23" s="1"/>
  <c r="N19" i="23" s="1"/>
  <c r="I18" i="23"/>
  <c r="K18" i="23" s="1"/>
  <c r="M18" i="23" s="1"/>
  <c r="N18" i="23" s="1"/>
  <c r="AA30" i="25"/>
  <c r="Y30" i="25"/>
  <c r="W30" i="25"/>
  <c r="V30" i="25"/>
  <c r="U30" i="25"/>
  <c r="T30" i="25"/>
  <c r="S30" i="25"/>
  <c r="R30" i="25"/>
  <c r="Q30" i="25"/>
  <c r="AA29" i="25"/>
  <c r="Y29" i="25"/>
  <c r="W29" i="25"/>
  <c r="V29" i="25"/>
  <c r="U29" i="25"/>
  <c r="T29" i="25"/>
  <c r="S29" i="25"/>
  <c r="R29" i="25"/>
  <c r="Q29" i="25"/>
  <c r="AA28" i="25"/>
  <c r="Y28" i="25"/>
  <c r="W28" i="25"/>
  <c r="V28" i="25"/>
  <c r="U28" i="25"/>
  <c r="T28" i="25"/>
  <c r="S28" i="25"/>
  <c r="R28" i="25"/>
  <c r="Q28" i="25"/>
  <c r="AA27" i="25"/>
  <c r="Y27" i="25"/>
  <c r="W27" i="25"/>
  <c r="V27" i="25"/>
  <c r="U27" i="25"/>
  <c r="T27" i="25"/>
  <c r="S27" i="25"/>
  <c r="R27" i="25"/>
  <c r="Q27" i="25"/>
  <c r="AA26" i="25"/>
  <c r="Y26" i="25"/>
  <c r="X26" i="25"/>
  <c r="W26" i="25"/>
  <c r="V26" i="25"/>
  <c r="U26" i="25"/>
  <c r="T26" i="25"/>
  <c r="S26" i="25"/>
  <c r="R26" i="25"/>
  <c r="Q26" i="25"/>
  <c r="AA25" i="25"/>
  <c r="Y25" i="25"/>
  <c r="W25" i="25"/>
  <c r="V25" i="25"/>
  <c r="U25" i="25"/>
  <c r="T25" i="25"/>
  <c r="S25" i="25"/>
  <c r="R25" i="25"/>
  <c r="Q25" i="25"/>
  <c r="AA24" i="25"/>
  <c r="Y24" i="25"/>
  <c r="W24" i="25"/>
  <c r="V24" i="25"/>
  <c r="U24" i="25"/>
  <c r="T24" i="25"/>
  <c r="S24" i="25"/>
  <c r="R24" i="25"/>
  <c r="Q24" i="25"/>
  <c r="AA23" i="25"/>
  <c r="Y23" i="25"/>
  <c r="W23" i="25"/>
  <c r="V23" i="25"/>
  <c r="U23" i="25"/>
  <c r="T23" i="25"/>
  <c r="S23" i="25"/>
  <c r="R23" i="25"/>
  <c r="Q23" i="25"/>
  <c r="AA22" i="25"/>
  <c r="Y22" i="25"/>
  <c r="W22" i="25"/>
  <c r="V22" i="25"/>
  <c r="U22" i="25"/>
  <c r="T22" i="25"/>
  <c r="S22" i="25"/>
  <c r="R22" i="25"/>
  <c r="Q22" i="25"/>
  <c r="AC21" i="25"/>
  <c r="AD21" i="25" s="1"/>
  <c r="AG21" i="25" s="1"/>
  <c r="AB21" i="25"/>
  <c r="AA21" i="25"/>
  <c r="Y21" i="25"/>
  <c r="W21" i="25"/>
  <c r="V21" i="25"/>
  <c r="U21" i="25"/>
  <c r="T21" i="25"/>
  <c r="S21" i="25"/>
  <c r="R21" i="25"/>
  <c r="Q21" i="25"/>
  <c r="AA20" i="25"/>
  <c r="Y20" i="25"/>
  <c r="W20" i="25"/>
  <c r="V20" i="25"/>
  <c r="U20" i="25"/>
  <c r="T20" i="25"/>
  <c r="S20" i="25"/>
  <c r="R20" i="25"/>
  <c r="Q20" i="25"/>
  <c r="AA19" i="25"/>
  <c r="Z19" i="25"/>
  <c r="Y19" i="25"/>
  <c r="X19" i="25"/>
  <c r="W19" i="25"/>
  <c r="V19" i="25"/>
  <c r="U19" i="25"/>
  <c r="T19" i="25"/>
  <c r="S19" i="25"/>
  <c r="R19" i="25"/>
  <c r="Q19" i="25"/>
  <c r="AA18" i="25"/>
  <c r="Y18" i="25"/>
  <c r="W18" i="25"/>
  <c r="V18" i="25"/>
  <c r="U18" i="25"/>
  <c r="T18" i="25"/>
  <c r="S18" i="25"/>
  <c r="R18" i="25"/>
  <c r="Q18" i="25"/>
  <c r="AA17" i="25"/>
  <c r="Y17" i="25"/>
  <c r="W17" i="25"/>
  <c r="V17" i="25"/>
  <c r="U17" i="25"/>
  <c r="T17" i="25"/>
  <c r="S17" i="25"/>
  <c r="R17" i="25"/>
  <c r="Q17" i="25"/>
  <c r="AA16" i="25"/>
  <c r="Y16" i="25"/>
  <c r="W16" i="25"/>
  <c r="V16" i="25"/>
  <c r="U16" i="25"/>
  <c r="T16" i="25"/>
  <c r="S16" i="25"/>
  <c r="R16" i="25"/>
  <c r="Q16" i="25"/>
  <c r="AA15" i="25"/>
  <c r="Y15" i="25"/>
  <c r="W15" i="25"/>
  <c r="V15" i="25"/>
  <c r="U15" i="25"/>
  <c r="T15" i="25"/>
  <c r="S15" i="25"/>
  <c r="R15" i="25"/>
  <c r="Q15" i="25"/>
  <c r="AA14" i="25"/>
  <c r="Y14" i="25"/>
  <c r="W14" i="25"/>
  <c r="V14" i="25"/>
  <c r="U14" i="25"/>
  <c r="T14" i="25"/>
  <c r="S14" i="25"/>
  <c r="R14" i="25"/>
  <c r="Q14" i="25"/>
  <c r="AA13" i="25"/>
  <c r="Z13" i="25"/>
  <c r="Y13" i="25"/>
  <c r="X13" i="25"/>
  <c r="W13" i="25"/>
  <c r="V13" i="25"/>
  <c r="U13" i="25"/>
  <c r="T13" i="25"/>
  <c r="S13" i="25"/>
  <c r="R13" i="25"/>
  <c r="Q13" i="25"/>
  <c r="AA12" i="25"/>
  <c r="Y12" i="25"/>
  <c r="W12" i="25"/>
  <c r="V12" i="25"/>
  <c r="U12" i="25"/>
  <c r="T12" i="25"/>
  <c r="S12" i="25"/>
  <c r="R12" i="25"/>
  <c r="Q12" i="25"/>
  <c r="AA11" i="25"/>
  <c r="Y11" i="25"/>
  <c r="W11" i="25"/>
  <c r="V11" i="25"/>
  <c r="U11" i="25"/>
  <c r="T11" i="25"/>
  <c r="S11" i="25"/>
  <c r="R11" i="25"/>
  <c r="Q11" i="25"/>
  <c r="AC10" i="25"/>
  <c r="AB10" i="25"/>
  <c r="AA10" i="25"/>
  <c r="Z10" i="25"/>
  <c r="Y10" i="25"/>
  <c r="X10" i="25"/>
  <c r="W10" i="25"/>
  <c r="V10" i="25"/>
  <c r="U10" i="25"/>
  <c r="T10" i="25"/>
  <c r="S10" i="25"/>
  <c r="R10" i="25"/>
  <c r="Q10" i="25"/>
  <c r="N30" i="25"/>
  <c r="AB30" i="25" s="1"/>
  <c r="L30" i="25"/>
  <c r="Z30" i="25" s="1"/>
  <c r="J30" i="25"/>
  <c r="X30" i="25" s="1"/>
  <c r="N29" i="25"/>
  <c r="AB29" i="25" s="1"/>
  <c r="L29" i="25"/>
  <c r="Z29" i="25" s="1"/>
  <c r="J29" i="25"/>
  <c r="X29" i="25" s="1"/>
  <c r="N28" i="25"/>
  <c r="AB28" i="25" s="1"/>
  <c r="L28" i="25"/>
  <c r="J28" i="25"/>
  <c r="X28" i="25" s="1"/>
  <c r="N27" i="25"/>
  <c r="AB27" i="25" s="1"/>
  <c r="L27" i="25"/>
  <c r="Z27" i="25" s="1"/>
  <c r="J27" i="25"/>
  <c r="N26" i="25"/>
  <c r="AB26" i="25" s="1"/>
  <c r="L26" i="25"/>
  <c r="Z26" i="25" s="1"/>
  <c r="J26" i="25"/>
  <c r="O26" i="25" s="1"/>
  <c r="AC26" i="25" s="1"/>
  <c r="AD26" i="25" s="1"/>
  <c r="N25" i="25"/>
  <c r="AB25" i="25" s="1"/>
  <c r="L25" i="25"/>
  <c r="Z25" i="25" s="1"/>
  <c r="J25" i="25"/>
  <c r="O25" i="25" s="1"/>
  <c r="AC25" i="25" s="1"/>
  <c r="AD25" i="25" s="1"/>
  <c r="N24" i="25"/>
  <c r="AB24" i="25" s="1"/>
  <c r="L24" i="25"/>
  <c r="Z24" i="25" s="1"/>
  <c r="J24" i="25"/>
  <c r="X24" i="25" s="1"/>
  <c r="N23" i="25"/>
  <c r="AB23" i="25" s="1"/>
  <c r="L23" i="25"/>
  <c r="Z23" i="25" s="1"/>
  <c r="J23" i="25"/>
  <c r="O23" i="25" s="1"/>
  <c r="AC23" i="25" s="1"/>
  <c r="AD23" i="25" s="1"/>
  <c r="AG23" i="25" s="1"/>
  <c r="N22" i="25"/>
  <c r="AB22" i="25" s="1"/>
  <c r="L22" i="25"/>
  <c r="Z22" i="25" s="1"/>
  <c r="J22" i="25"/>
  <c r="N21" i="25"/>
  <c r="L21" i="25"/>
  <c r="Z21" i="25" s="1"/>
  <c r="J21" i="25"/>
  <c r="O21" i="25" s="1"/>
  <c r="N20" i="25"/>
  <c r="AB20" i="25" s="1"/>
  <c r="L20" i="25"/>
  <c r="J20" i="25"/>
  <c r="X20" i="25" s="1"/>
  <c r="N19" i="25"/>
  <c r="AB19" i="25" s="1"/>
  <c r="L19" i="25"/>
  <c r="J19" i="25"/>
  <c r="N18" i="25"/>
  <c r="AB18" i="25" s="1"/>
  <c r="L18" i="25"/>
  <c r="Z18" i="25" s="1"/>
  <c r="J18" i="25"/>
  <c r="O18" i="25" s="1"/>
  <c r="N17" i="25"/>
  <c r="AB17" i="25" s="1"/>
  <c r="L17" i="25"/>
  <c r="Z17" i="25" s="1"/>
  <c r="J17" i="25"/>
  <c r="X17" i="25" s="1"/>
  <c r="N16" i="25"/>
  <c r="AB16" i="25" s="1"/>
  <c r="L16" i="25"/>
  <c r="J16" i="25"/>
  <c r="X16" i="25" s="1"/>
  <c r="N15" i="25"/>
  <c r="AB15" i="25" s="1"/>
  <c r="L15" i="25"/>
  <c r="Z15" i="25" s="1"/>
  <c r="J15" i="25"/>
  <c r="O15" i="25" s="1"/>
  <c r="AC15" i="25" s="1"/>
  <c r="AD15" i="25" s="1"/>
  <c r="N14" i="25"/>
  <c r="AB14" i="25" s="1"/>
  <c r="L14" i="25"/>
  <c r="Z14" i="25" s="1"/>
  <c r="J14" i="25"/>
  <c r="X14" i="25" s="1"/>
  <c r="N13" i="25"/>
  <c r="AB13" i="25" s="1"/>
  <c r="L13" i="25"/>
  <c r="J13" i="25"/>
  <c r="O13" i="25" s="1"/>
  <c r="AC13" i="25" s="1"/>
  <c r="AD13" i="25" s="1"/>
  <c r="N12" i="25"/>
  <c r="AB12" i="25" s="1"/>
  <c r="L12" i="25"/>
  <c r="Z12" i="25" s="1"/>
  <c r="J12" i="25"/>
  <c r="X12" i="25" s="1"/>
  <c r="N11" i="25"/>
  <c r="L11" i="25"/>
  <c r="J11" i="25"/>
  <c r="M10" i="1"/>
  <c r="M11" i="1"/>
  <c r="D6" i="23"/>
  <c r="X18" i="25" l="1"/>
  <c r="E4" i="26"/>
  <c r="E6" i="26" s="1"/>
  <c r="AG25" i="25"/>
  <c r="AF25" i="25" a="1"/>
  <c r="AF25" i="25" s="1"/>
  <c r="U31" i="25"/>
  <c r="X25" i="25"/>
  <c r="O11" i="25"/>
  <c r="AC11" i="25" s="1"/>
  <c r="O16" i="25"/>
  <c r="AC16" i="25" s="1"/>
  <c r="AD16" i="25" s="1"/>
  <c r="AF16" i="25" s="1" a="1"/>
  <c r="AF16" i="25" s="1"/>
  <c r="O27" i="25"/>
  <c r="AC27" i="25" s="1"/>
  <c r="AD27" i="25" s="1"/>
  <c r="AF27" i="25" s="1" a="1"/>
  <c r="AF27" i="25" s="1"/>
  <c r="X11" i="25"/>
  <c r="AC18" i="25"/>
  <c r="AD18" i="25" s="1"/>
  <c r="AF18" i="25" s="1" a="1"/>
  <c r="AF18" i="25" s="1"/>
  <c r="O20" i="25"/>
  <c r="L31" i="25"/>
  <c r="O22" i="25"/>
  <c r="AC22" i="25" s="1"/>
  <c r="AD22" i="25" s="1"/>
  <c r="AF22" i="25" s="1" a="1"/>
  <c r="AF22" i="25" s="1"/>
  <c r="N31" i="25"/>
  <c r="O17" i="25"/>
  <c r="AC17" i="25" s="1"/>
  <c r="AD17" i="25" s="1"/>
  <c r="AF17" i="25" s="1" a="1"/>
  <c r="AF17" i="25" s="1"/>
  <c r="Z11" i="25"/>
  <c r="X23" i="25"/>
  <c r="Z16" i="25"/>
  <c r="O28" i="25"/>
  <c r="AC28" i="25" s="1"/>
  <c r="AD28" i="25" s="1"/>
  <c r="AB11" i="25"/>
  <c r="AB31" i="25" s="1"/>
  <c r="X15" i="25"/>
  <c r="X22" i="25"/>
  <c r="O29" i="25"/>
  <c r="AC29" i="25" s="1"/>
  <c r="AD29" i="25" s="1"/>
  <c r="X21" i="25"/>
  <c r="O19" i="25"/>
  <c r="AC19" i="25" s="1"/>
  <c r="AD19" i="25" s="1"/>
  <c r="AF19" i="25" s="1" a="1"/>
  <c r="AF19" i="25" s="1"/>
  <c r="O24" i="25"/>
  <c r="AC24" i="25" s="1"/>
  <c r="AD24" i="25" s="1"/>
  <c r="AF24" i="25" s="1" a="1"/>
  <c r="AF24" i="25" s="1"/>
  <c r="Z28" i="25"/>
  <c r="O12" i="25"/>
  <c r="AC12" i="25" s="1"/>
  <c r="AD12" i="25" s="1"/>
  <c r="AF12" i="25" s="1" a="1"/>
  <c r="AF12" i="25" s="1"/>
  <c r="O14" i="25"/>
  <c r="AC14" i="25" s="1"/>
  <c r="AD14" i="25" s="1"/>
  <c r="AF14" i="25" s="1" a="1"/>
  <c r="AF14" i="25" s="1"/>
  <c r="O30" i="25"/>
  <c r="AC30" i="25" s="1"/>
  <c r="AD30" i="25" s="1"/>
  <c r="AF30" i="25" s="1" a="1"/>
  <c r="AF30" i="25" s="1"/>
  <c r="Z20" i="25"/>
  <c r="X27" i="25"/>
  <c r="F19" i="23"/>
  <c r="F18" i="23"/>
  <c r="H22" i="23"/>
  <c r="H21" i="23"/>
  <c r="H20" i="23"/>
  <c r="H19" i="23"/>
  <c r="D23" i="23"/>
  <c r="F23" i="23"/>
  <c r="I17" i="23"/>
  <c r="K17" i="23" s="1"/>
  <c r="F20" i="23"/>
  <c r="H18" i="23"/>
  <c r="F22" i="23"/>
  <c r="F21" i="23"/>
  <c r="L22" i="23"/>
  <c r="M22" i="23"/>
  <c r="N22" i="23" s="1"/>
  <c r="M21" i="23"/>
  <c r="N21" i="23" s="1"/>
  <c r="L21" i="23"/>
  <c r="L20" i="23"/>
  <c r="M20" i="23"/>
  <c r="N20" i="23" s="1"/>
  <c r="O19" i="23"/>
  <c r="P19" i="23" s="1"/>
  <c r="L19" i="23"/>
  <c r="L18" i="23"/>
  <c r="O18" i="23"/>
  <c r="P18" i="23" s="1"/>
  <c r="AG16" i="25"/>
  <c r="AG29" i="25"/>
  <c r="AF29" i="25" a="1"/>
  <c r="AF29" i="25" s="1"/>
  <c r="AG28" i="25"/>
  <c r="AF28" i="25" a="1"/>
  <c r="AF28" i="25" s="1"/>
  <c r="AG27" i="25"/>
  <c r="AG13" i="25"/>
  <c r="AF13" i="25" a="1"/>
  <c r="AF13" i="25" s="1"/>
  <c r="AG15" i="25"/>
  <c r="AF15" i="25" a="1"/>
  <c r="AF15" i="25" s="1"/>
  <c r="AG26" i="25"/>
  <c r="AF26" i="25" a="1"/>
  <c r="AF26" i="25" s="1"/>
  <c r="AF21" i="25" a="1"/>
  <c r="AF21" i="25" s="1"/>
  <c r="AF23" i="25" a="1"/>
  <c r="AF23" i="25" s="1"/>
  <c r="AD11" i="25"/>
  <c r="J31" i="25"/>
  <c r="AG24" i="25" l="1"/>
  <c r="Z31" i="25"/>
  <c r="AG17" i="25"/>
  <c r="AC20" i="25"/>
  <c r="AD20" i="25" s="1"/>
  <c r="AF20" i="25" s="1" a="1"/>
  <c r="AF20" i="25" s="1"/>
  <c r="AG20" i="25"/>
  <c r="AC31" i="25"/>
  <c r="X31" i="25"/>
  <c r="AG14" i="25"/>
  <c r="O31" i="25"/>
  <c r="AG19" i="25"/>
  <c r="AG18" i="25"/>
  <c r="AG12" i="25"/>
  <c r="AG22" i="25"/>
  <c r="AG30" i="25"/>
  <c r="I23" i="23"/>
  <c r="D9" i="23" s="1"/>
  <c r="H23" i="23"/>
  <c r="O22" i="23"/>
  <c r="P22" i="23" s="1"/>
  <c r="O21" i="23"/>
  <c r="P21" i="23" s="1"/>
  <c r="O20" i="23"/>
  <c r="P20" i="23" s="1"/>
  <c r="L17" i="23"/>
  <c r="K23" i="23"/>
  <c r="M17" i="23"/>
  <c r="O17" i="23" s="1"/>
  <c r="AD31" i="25"/>
  <c r="AG11" i="25"/>
  <c r="AF11" i="25" a="1"/>
  <c r="AF11" i="25" s="1"/>
  <c r="AG31" i="25" l="1"/>
  <c r="O23" i="23"/>
  <c r="P17" i="23"/>
  <c r="M23" i="23"/>
  <c r="N17" i="23"/>
  <c r="L23" i="23"/>
  <c r="D10" i="23"/>
  <c r="N23" i="23" l="1"/>
  <c r="D11" i="23"/>
  <c r="P23" i="23"/>
  <c r="D12" i="23"/>
  <c r="M12" i="17" l="1"/>
  <c r="O12" i="17"/>
  <c r="N12" i="17"/>
  <c r="P12" i="17"/>
  <c r="Q12" i="17"/>
  <c r="R12" i="17"/>
  <c r="S12" i="17"/>
  <c r="T12" i="17"/>
  <c r="U12" i="17"/>
  <c r="V12" i="17"/>
  <c r="X12" i="17" s="1"/>
  <c r="AA12" i="17" s="1"/>
  <c r="W12" i="17"/>
  <c r="M13" i="17"/>
  <c r="O13" i="17"/>
  <c r="N13" i="17"/>
  <c r="P13" i="17"/>
  <c r="Q13" i="17"/>
  <c r="R13" i="17"/>
  <c r="S13" i="17"/>
  <c r="T13" i="17"/>
  <c r="U13" i="17"/>
  <c r="V13" i="17"/>
  <c r="X13" i="17" s="1"/>
  <c r="W13" i="17"/>
  <c r="M14" i="17"/>
  <c r="O14" i="17"/>
  <c r="N14" i="17"/>
  <c r="P14" i="17"/>
  <c r="Q14" i="17"/>
  <c r="R14" i="17"/>
  <c r="S14" i="17"/>
  <c r="T14" i="17"/>
  <c r="U14" i="17"/>
  <c r="V14" i="17"/>
  <c r="X14" i="17" s="1"/>
  <c r="AA14" i="17" s="1"/>
  <c r="W14" i="17"/>
  <c r="M15" i="17"/>
  <c r="O15" i="17"/>
  <c r="N15" i="17"/>
  <c r="P15" i="17"/>
  <c r="Q15" i="17"/>
  <c r="R15" i="17"/>
  <c r="S15" i="17"/>
  <c r="T15" i="17"/>
  <c r="U15" i="17"/>
  <c r="V15" i="17"/>
  <c r="X15" i="17" s="1"/>
  <c r="AA15" i="17" s="1"/>
  <c r="W15" i="17"/>
  <c r="M16" i="17"/>
  <c r="O16" i="17"/>
  <c r="N16" i="17"/>
  <c r="P16" i="17"/>
  <c r="Q16" i="17"/>
  <c r="R16" i="17"/>
  <c r="S16" i="17"/>
  <c r="T16" i="17"/>
  <c r="U16" i="17"/>
  <c r="V16" i="17"/>
  <c r="X16" i="17" s="1"/>
  <c r="AA16" i="17" s="1"/>
  <c r="W16" i="17"/>
  <c r="M17" i="17"/>
  <c r="O17" i="17"/>
  <c r="N17" i="17"/>
  <c r="P17" i="17"/>
  <c r="Q17" i="17"/>
  <c r="R17" i="17"/>
  <c r="S17" i="17"/>
  <c r="T17" i="17"/>
  <c r="U17" i="17"/>
  <c r="V17" i="17"/>
  <c r="X17" i="17" s="1"/>
  <c r="W17" i="17"/>
  <c r="M18" i="17"/>
  <c r="O18" i="17"/>
  <c r="N18" i="17"/>
  <c r="P18" i="17"/>
  <c r="Q18" i="17"/>
  <c r="R18" i="17"/>
  <c r="S18" i="17"/>
  <c r="T18" i="17"/>
  <c r="U18" i="17"/>
  <c r="V18" i="17"/>
  <c r="X18" i="17" s="1"/>
  <c r="AA18" i="17" s="1"/>
  <c r="W18" i="17"/>
  <c r="M19" i="17"/>
  <c r="O19" i="17"/>
  <c r="N19" i="17"/>
  <c r="P19" i="17"/>
  <c r="Q19" i="17"/>
  <c r="R19" i="17"/>
  <c r="S19" i="17"/>
  <c r="T19" i="17"/>
  <c r="U19" i="17"/>
  <c r="V19" i="17"/>
  <c r="X19" i="17" s="1"/>
  <c r="Z19" i="17" s="1" a="1"/>
  <c r="Z19" i="17" s="1"/>
  <c r="W19" i="17"/>
  <c r="M20" i="17"/>
  <c r="O20" i="17"/>
  <c r="N20" i="17"/>
  <c r="P20" i="17"/>
  <c r="Q20" i="17"/>
  <c r="R20" i="17"/>
  <c r="S20" i="17"/>
  <c r="T20" i="17"/>
  <c r="U20" i="17"/>
  <c r="V20" i="17"/>
  <c r="X20" i="17" s="1"/>
  <c r="AA20" i="17" s="1"/>
  <c r="W20" i="17"/>
  <c r="M21" i="17"/>
  <c r="O21" i="17"/>
  <c r="N21" i="17"/>
  <c r="P21" i="17"/>
  <c r="Q21" i="17"/>
  <c r="R21" i="17"/>
  <c r="S21" i="17"/>
  <c r="T21" i="17"/>
  <c r="U21" i="17"/>
  <c r="V21" i="17"/>
  <c r="X21" i="17" s="1"/>
  <c r="AA21" i="17" s="1"/>
  <c r="W21" i="17"/>
  <c r="M22" i="17"/>
  <c r="O22" i="17"/>
  <c r="N22" i="17"/>
  <c r="P22" i="17"/>
  <c r="Q22" i="17"/>
  <c r="R22" i="17"/>
  <c r="S22" i="17"/>
  <c r="T22" i="17"/>
  <c r="U22" i="17"/>
  <c r="V22" i="17"/>
  <c r="X22" i="17" s="1"/>
  <c r="AA22" i="17" s="1"/>
  <c r="W22" i="17"/>
  <c r="M23" i="17"/>
  <c r="O23" i="17"/>
  <c r="N23" i="17"/>
  <c r="P23" i="17"/>
  <c r="Q23" i="17"/>
  <c r="R23" i="17"/>
  <c r="S23" i="17"/>
  <c r="T23" i="17"/>
  <c r="U23" i="17"/>
  <c r="V23" i="17"/>
  <c r="X23" i="17" s="1"/>
  <c r="AA23" i="17" s="1"/>
  <c r="W23" i="17"/>
  <c r="M24" i="17"/>
  <c r="O24" i="17"/>
  <c r="N24" i="17"/>
  <c r="P24" i="17"/>
  <c r="Q24" i="17"/>
  <c r="R24" i="17"/>
  <c r="S24" i="17"/>
  <c r="T24" i="17"/>
  <c r="U24" i="17"/>
  <c r="V24" i="17"/>
  <c r="X24" i="17" s="1"/>
  <c r="AA24" i="17" s="1"/>
  <c r="W24" i="17"/>
  <c r="M25" i="17"/>
  <c r="O25" i="17"/>
  <c r="N25" i="17"/>
  <c r="P25" i="17"/>
  <c r="Q25" i="17"/>
  <c r="R25" i="17"/>
  <c r="S25" i="17"/>
  <c r="T25" i="17"/>
  <c r="U25" i="17"/>
  <c r="V25" i="17"/>
  <c r="X25" i="17" s="1"/>
  <c r="AA25" i="17" s="1"/>
  <c r="W25" i="17"/>
  <c r="O11" i="17"/>
  <c r="N11" i="17"/>
  <c r="P11" i="17"/>
  <c r="Q11" i="17"/>
  <c r="R11" i="17"/>
  <c r="S11" i="17"/>
  <c r="T11" i="17"/>
  <c r="U11" i="17"/>
  <c r="V11" i="17"/>
  <c r="X11" i="17" s="1"/>
  <c r="AA11" i="17" s="1"/>
  <c r="W11" i="17"/>
  <c r="M11" i="17"/>
  <c r="K26" i="17"/>
  <c r="AE13" i="21"/>
  <c r="AH13" i="21" s="1"/>
  <c r="AH11" i="21"/>
  <c r="W11" i="21"/>
  <c r="X11" i="21"/>
  <c r="Y11" i="21"/>
  <c r="Z11" i="21"/>
  <c r="AA11" i="21"/>
  <c r="AB11" i="21"/>
  <c r="AC11" i="21"/>
  <c r="AD11" i="21"/>
  <c r="AE11" i="21"/>
  <c r="AF11" i="21"/>
  <c r="W12" i="21"/>
  <c r="X12" i="21"/>
  <c r="Y12" i="21"/>
  <c r="Z12" i="21"/>
  <c r="AA12" i="21"/>
  <c r="AB12" i="21"/>
  <c r="AC12" i="21"/>
  <c r="AD12" i="21"/>
  <c r="AE12" i="21"/>
  <c r="AF12" i="21"/>
  <c r="W13" i="21"/>
  <c r="X13" i="21"/>
  <c r="Y13" i="21"/>
  <c r="Z13" i="21"/>
  <c r="AA13" i="21"/>
  <c r="AB13" i="21"/>
  <c r="AC13" i="21"/>
  <c r="AD13" i="21"/>
  <c r="AF13" i="21"/>
  <c r="W14" i="21"/>
  <c r="X14" i="21"/>
  <c r="Y14" i="21"/>
  <c r="Z14" i="21"/>
  <c r="AA14" i="21"/>
  <c r="AB14" i="21"/>
  <c r="AC14" i="21"/>
  <c r="AD14" i="21"/>
  <c r="AE14" i="21"/>
  <c r="AF14" i="21"/>
  <c r="W15" i="21"/>
  <c r="X15" i="21"/>
  <c r="Y15" i="21"/>
  <c r="Z15" i="21"/>
  <c r="AA15" i="21"/>
  <c r="AB15" i="21"/>
  <c r="AC15" i="21"/>
  <c r="AD15" i="21"/>
  <c r="AE15" i="21"/>
  <c r="AF15" i="21"/>
  <c r="W16" i="21"/>
  <c r="X16" i="21"/>
  <c r="Y16" i="21"/>
  <c r="Z16" i="21"/>
  <c r="AA16" i="21"/>
  <c r="AB16" i="21"/>
  <c r="AC16" i="21"/>
  <c r="AD16" i="21"/>
  <c r="AE16" i="21"/>
  <c r="AF16" i="21"/>
  <c r="W17" i="21"/>
  <c r="X17" i="21"/>
  <c r="Y17" i="21"/>
  <c r="Z17" i="21"/>
  <c r="AA17" i="21"/>
  <c r="AB17" i="21"/>
  <c r="AC17" i="21"/>
  <c r="AD17" i="21"/>
  <c r="AE17" i="21"/>
  <c r="AF17" i="21"/>
  <c r="W18" i="21"/>
  <c r="X18" i="21"/>
  <c r="Y18" i="21"/>
  <c r="Z18" i="21"/>
  <c r="AA18" i="21"/>
  <c r="AB18" i="21"/>
  <c r="AC18" i="21"/>
  <c r="AD18" i="21"/>
  <c r="AE18" i="21"/>
  <c r="AF18" i="21"/>
  <c r="W19" i="21"/>
  <c r="X19" i="21"/>
  <c r="Y19" i="21"/>
  <c r="Z19" i="21"/>
  <c r="AA19" i="21"/>
  <c r="AB19" i="21"/>
  <c r="AC19" i="21"/>
  <c r="AD19" i="21"/>
  <c r="AE19" i="21"/>
  <c r="AF19" i="21"/>
  <c r="W20" i="21"/>
  <c r="X20" i="21"/>
  <c r="Y20" i="21"/>
  <c r="Z20" i="21"/>
  <c r="AA20" i="21"/>
  <c r="AB20" i="21"/>
  <c r="AC20" i="21"/>
  <c r="AD20" i="21"/>
  <c r="AE20" i="21"/>
  <c r="AF20" i="21"/>
  <c r="W21" i="21"/>
  <c r="X21" i="21"/>
  <c r="Y21" i="21"/>
  <c r="Z21" i="21"/>
  <c r="AA21" i="21"/>
  <c r="AB21" i="21"/>
  <c r="AC21" i="21"/>
  <c r="AD21" i="21"/>
  <c r="AE21" i="21"/>
  <c r="AF21" i="21"/>
  <c r="W22" i="21"/>
  <c r="X22" i="21"/>
  <c r="Y22" i="21"/>
  <c r="Z22" i="21"/>
  <c r="AA22" i="21"/>
  <c r="AB22" i="21"/>
  <c r="AC22" i="21"/>
  <c r="AD22" i="21"/>
  <c r="AE22" i="21"/>
  <c r="AF22" i="21"/>
  <c r="W23" i="21"/>
  <c r="X23" i="21"/>
  <c r="Y23" i="21"/>
  <c r="Z23" i="21"/>
  <c r="AA23" i="21"/>
  <c r="AB23" i="21"/>
  <c r="AC23" i="21"/>
  <c r="AD23" i="21"/>
  <c r="AE23" i="21"/>
  <c r="AF23" i="21"/>
  <c r="W24" i="21"/>
  <c r="X24" i="21"/>
  <c r="Y24" i="21"/>
  <c r="Z24" i="21"/>
  <c r="AA24" i="21"/>
  <c r="AB24" i="21"/>
  <c r="AC24" i="21"/>
  <c r="AD24" i="21"/>
  <c r="AE24" i="21"/>
  <c r="AF24" i="21"/>
  <c r="W25" i="21"/>
  <c r="X25" i="21"/>
  <c r="Y25" i="21"/>
  <c r="Z25" i="21"/>
  <c r="AA25" i="21"/>
  <c r="AB25" i="21"/>
  <c r="AC25" i="21"/>
  <c r="AD25" i="21"/>
  <c r="AE25" i="21"/>
  <c r="AJ25" i="21" s="1" a="1"/>
  <c r="AJ25" i="21" s="1"/>
  <c r="AF25" i="21"/>
  <c r="W26" i="21"/>
  <c r="X26" i="21"/>
  <c r="Y26" i="21"/>
  <c r="Z26" i="21"/>
  <c r="AA26" i="21"/>
  <c r="AB26" i="21"/>
  <c r="AC26" i="21"/>
  <c r="AD26" i="21"/>
  <c r="AE26" i="21"/>
  <c r="AF26" i="21"/>
  <c r="X10" i="21"/>
  <c r="Y10" i="21"/>
  <c r="Z10" i="21"/>
  <c r="AA10" i="21"/>
  <c r="AB10" i="21"/>
  <c r="AC10" i="21"/>
  <c r="AD10" i="21"/>
  <c r="AE10" i="21"/>
  <c r="AF10" i="21"/>
  <c r="W10" i="21"/>
  <c r="AJ16" i="21" a="1"/>
  <c r="AJ16" i="21" s="1"/>
  <c r="AJ19" i="21" a="1"/>
  <c r="AJ19" i="21" s="1"/>
  <c r="AJ24" i="21" a="1"/>
  <c r="AJ24" i="21" s="1"/>
  <c r="AJ11" i="21" a="1"/>
  <c r="AJ11" i="21" s="1"/>
  <c r="AJ20" i="21" l="1" a="1"/>
  <c r="AJ20" i="21" s="1"/>
  <c r="Z13" i="17" a="1"/>
  <c r="Z13" i="17" s="1"/>
  <c r="AA13" i="17"/>
  <c r="AA17" i="17"/>
  <c r="Z17" i="17" a="1"/>
  <c r="Z17" i="17" s="1"/>
  <c r="V26" i="17"/>
  <c r="AA19" i="17"/>
  <c r="Z21" i="17" a="1"/>
  <c r="Z21" i="17" s="1"/>
  <c r="AJ14" i="21" a="1"/>
  <c r="AJ14" i="21" s="1"/>
  <c r="AJ17" i="21" a="1"/>
  <c r="AJ17" i="21" s="1"/>
  <c r="AJ15" i="21" a="1"/>
  <c r="AJ15" i="21" s="1"/>
  <c r="AJ22" i="21" a="1"/>
  <c r="AJ22" i="21" s="1"/>
  <c r="AJ12" i="21" a="1"/>
  <c r="AJ12" i="21" s="1"/>
  <c r="AJ13" i="21" a="1"/>
  <c r="AJ13" i="21" s="1"/>
  <c r="AJ21" i="21" a="1"/>
  <c r="AJ21" i="21" s="1"/>
  <c r="AJ26" i="21" a="1"/>
  <c r="AJ26" i="21" s="1"/>
  <c r="AJ23" i="21" a="1"/>
  <c r="AJ23" i="21" s="1"/>
  <c r="AJ18" i="21" a="1"/>
  <c r="AJ18" i="21" s="1"/>
  <c r="Z23" i="17" a="1"/>
  <c r="Z23" i="17" s="1"/>
  <c r="Z15" i="17" a="1"/>
  <c r="Z15" i="17" s="1"/>
  <c r="Z11" i="17" a="1"/>
  <c r="Z11" i="17" s="1"/>
  <c r="X26" i="17"/>
  <c r="Z12" i="17" a="1"/>
  <c r="Z12" i="17" s="1"/>
  <c r="Z16" i="17" a="1"/>
  <c r="Z16" i="17" s="1"/>
  <c r="Z20" i="17" a="1"/>
  <c r="Z20" i="17" s="1"/>
  <c r="Z24" i="17" a="1"/>
  <c r="Z24" i="17" s="1"/>
  <c r="Z25" i="17" a="1"/>
  <c r="Z25" i="17" s="1"/>
  <c r="Z14" i="17" a="1"/>
  <c r="Z14" i="17" s="1"/>
  <c r="Z18" i="17" a="1"/>
  <c r="Z18" i="17" s="1"/>
  <c r="Z22" i="17" a="1"/>
  <c r="Z22" i="17" s="1"/>
  <c r="AA26" i="17" l="1"/>
  <c r="AH23" i="21"/>
  <c r="AK23" i="21" s="1"/>
  <c r="AH22" i="21"/>
  <c r="AK22" i="21" s="1"/>
  <c r="AH21" i="21"/>
  <c r="AK21" i="21" s="1"/>
  <c r="AH20" i="21"/>
  <c r="AK20" i="21" s="1"/>
  <c r="AH19" i="21"/>
  <c r="AK19" i="21" s="1"/>
  <c r="AH15" i="21"/>
  <c r="AK15" i="21" s="1"/>
  <c r="AH14" i="21"/>
  <c r="AK14" i="21" s="1"/>
  <c r="AK13" i="21"/>
  <c r="AH12" i="21"/>
  <c r="AF27" i="14"/>
  <c r="AE27" i="14"/>
  <c r="AD27" i="14"/>
  <c r="AC27" i="14"/>
  <c r="AJ27" i="14" s="1" a="1"/>
  <c r="AJ27" i="14" s="1"/>
  <c r="AB27" i="14"/>
  <c r="AA27" i="14"/>
  <c r="Z27" i="14"/>
  <c r="X27" i="14"/>
  <c r="Y27" i="14"/>
  <c r="W27" i="14"/>
  <c r="AF26" i="14"/>
  <c r="AE26" i="14"/>
  <c r="AD26" i="14"/>
  <c r="AC26" i="14"/>
  <c r="AB26" i="14"/>
  <c r="AA26" i="14"/>
  <c r="Z26" i="14"/>
  <c r="X26" i="14"/>
  <c r="Y26" i="14"/>
  <c r="W26" i="14"/>
  <c r="AF25" i="14"/>
  <c r="AE25" i="14"/>
  <c r="AJ25" i="14" s="1" a="1"/>
  <c r="AJ25" i="14" s="1"/>
  <c r="AD25" i="14"/>
  <c r="AC25" i="14"/>
  <c r="AB25" i="14"/>
  <c r="AA25" i="14"/>
  <c r="Z25" i="14"/>
  <c r="X25" i="14"/>
  <c r="Y25" i="14"/>
  <c r="W25" i="14"/>
  <c r="AF24" i="14"/>
  <c r="AE24" i="14"/>
  <c r="AD24" i="14"/>
  <c r="AC24" i="14"/>
  <c r="AJ24" i="14" s="1" a="1"/>
  <c r="AJ24" i="14" s="1"/>
  <c r="AB24" i="14"/>
  <c r="AA24" i="14"/>
  <c r="Z24" i="14"/>
  <c r="X24" i="14"/>
  <c r="Y24" i="14"/>
  <c r="W24" i="14"/>
  <c r="AF23" i="14"/>
  <c r="AE23" i="14"/>
  <c r="AD23" i="14"/>
  <c r="AC23" i="14"/>
  <c r="AJ23" i="14" s="1" a="1"/>
  <c r="AJ23" i="14" s="1"/>
  <c r="AB23" i="14"/>
  <c r="AA23" i="14"/>
  <c r="Z23" i="14"/>
  <c r="X23" i="14"/>
  <c r="Y23" i="14"/>
  <c r="W23" i="14"/>
  <c r="AF22" i="14"/>
  <c r="AE22" i="14"/>
  <c r="AD22" i="14"/>
  <c r="AC22" i="14"/>
  <c r="AJ22" i="14" s="1" a="1"/>
  <c r="AJ22" i="14" s="1"/>
  <c r="AB22" i="14"/>
  <c r="AA22" i="14"/>
  <c r="Z22" i="14"/>
  <c r="X22" i="14"/>
  <c r="Y22" i="14"/>
  <c r="W22" i="14"/>
  <c r="AF21" i="14"/>
  <c r="AE21" i="14"/>
  <c r="AD21" i="14"/>
  <c r="AC21" i="14"/>
  <c r="AJ21" i="14" s="1" a="1"/>
  <c r="AJ21" i="14" s="1"/>
  <c r="AB21" i="14"/>
  <c r="AA21" i="14"/>
  <c r="Z21" i="14"/>
  <c r="X21" i="14"/>
  <c r="Y21" i="14"/>
  <c r="W21" i="14"/>
  <c r="AF20" i="14"/>
  <c r="AE20" i="14"/>
  <c r="AD20" i="14"/>
  <c r="AC20" i="14"/>
  <c r="AJ20" i="14" s="1" a="1"/>
  <c r="AJ20" i="14" s="1"/>
  <c r="AB20" i="14"/>
  <c r="AA20" i="14"/>
  <c r="Z20" i="14"/>
  <c r="X20" i="14"/>
  <c r="Y20" i="14"/>
  <c r="W20" i="14"/>
  <c r="AF19" i="14"/>
  <c r="AE19" i="14"/>
  <c r="AD19" i="14"/>
  <c r="AC19" i="14"/>
  <c r="AB19" i="14"/>
  <c r="AA19" i="14"/>
  <c r="Z19" i="14"/>
  <c r="X19" i="14"/>
  <c r="Y19" i="14"/>
  <c r="W19" i="14"/>
  <c r="AF18" i="14"/>
  <c r="AE18" i="14"/>
  <c r="AD18" i="14"/>
  <c r="AC18" i="14"/>
  <c r="AB18" i="14"/>
  <c r="AA18" i="14"/>
  <c r="Z18" i="14"/>
  <c r="X18" i="14"/>
  <c r="Y18" i="14"/>
  <c r="W18" i="14"/>
  <c r="AF17" i="14"/>
  <c r="AE17" i="14"/>
  <c r="AD17" i="14"/>
  <c r="AC17" i="14"/>
  <c r="AB17" i="14"/>
  <c r="AA17" i="14"/>
  <c r="Z17" i="14"/>
  <c r="X17" i="14"/>
  <c r="Y17" i="14"/>
  <c r="W17" i="14"/>
  <c r="AF16" i="14"/>
  <c r="AE16" i="14"/>
  <c r="AD16" i="14"/>
  <c r="AC16" i="14"/>
  <c r="AJ16" i="14" s="1" a="1"/>
  <c r="AJ16" i="14" s="1"/>
  <c r="AB16" i="14"/>
  <c r="AA16" i="14"/>
  <c r="Z16" i="14"/>
  <c r="X16" i="14"/>
  <c r="Y16" i="14"/>
  <c r="W16" i="14"/>
  <c r="AF15" i="14"/>
  <c r="AE15" i="14"/>
  <c r="AD15" i="14"/>
  <c r="AC15" i="14"/>
  <c r="AJ15" i="14" s="1" a="1"/>
  <c r="AJ15" i="14" s="1"/>
  <c r="AB15" i="14"/>
  <c r="AA15" i="14"/>
  <c r="Z15" i="14"/>
  <c r="X15" i="14"/>
  <c r="Y15" i="14"/>
  <c r="W15" i="14"/>
  <c r="AF14" i="14"/>
  <c r="AE14" i="14"/>
  <c r="AD14" i="14"/>
  <c r="AD28" i="14" s="1"/>
  <c r="AC14" i="14"/>
  <c r="AJ14" i="14" s="1" a="1"/>
  <c r="AJ14" i="14" s="1"/>
  <c r="AB14" i="14"/>
  <c r="AA14" i="14"/>
  <c r="Z14" i="14"/>
  <c r="X14" i="14"/>
  <c r="Y14" i="14"/>
  <c r="W14" i="14"/>
  <c r="AF13" i="14"/>
  <c r="AE13" i="14"/>
  <c r="AD13" i="14"/>
  <c r="AC13" i="14"/>
  <c r="AB13" i="14"/>
  <c r="AA13" i="14"/>
  <c r="Z13" i="14"/>
  <c r="X13" i="14"/>
  <c r="Y13" i="14"/>
  <c r="W13" i="14"/>
  <c r="AF12" i="14"/>
  <c r="AE12" i="14"/>
  <c r="AD12" i="14"/>
  <c r="AC12" i="14"/>
  <c r="AB12" i="14"/>
  <c r="AA12" i="14"/>
  <c r="Z12" i="14"/>
  <c r="X12" i="14"/>
  <c r="Y12" i="14"/>
  <c r="W12" i="14"/>
  <c r="AF11" i="14"/>
  <c r="AE11" i="14"/>
  <c r="AD11" i="14"/>
  <c r="AC11" i="14"/>
  <c r="AB11" i="14"/>
  <c r="AA11" i="14"/>
  <c r="Z11" i="14"/>
  <c r="X11" i="14"/>
  <c r="Y11" i="14"/>
  <c r="W11" i="14"/>
  <c r="AD61" i="13"/>
  <c r="AC61" i="13"/>
  <c r="W12" i="13"/>
  <c r="Y12" i="13"/>
  <c r="X12" i="13"/>
  <c r="Z12" i="13"/>
  <c r="AA12" i="13"/>
  <c r="AB12" i="13"/>
  <c r="AC12" i="13"/>
  <c r="AD12" i="13"/>
  <c r="AF12" i="13"/>
  <c r="W13" i="13"/>
  <c r="Y13" i="13"/>
  <c r="X13" i="13"/>
  <c r="Z13" i="13"/>
  <c r="AA13" i="13"/>
  <c r="AB13" i="13"/>
  <c r="AC13" i="13"/>
  <c r="AD13" i="13"/>
  <c r="AF13" i="13"/>
  <c r="W14" i="13"/>
  <c r="Y14" i="13"/>
  <c r="X14" i="13"/>
  <c r="Z14" i="13"/>
  <c r="AA14" i="13"/>
  <c r="AB14" i="13"/>
  <c r="AC14" i="13"/>
  <c r="AD14" i="13"/>
  <c r="AF14" i="13"/>
  <c r="W15" i="13"/>
  <c r="Y15" i="13"/>
  <c r="X15" i="13"/>
  <c r="Z15" i="13"/>
  <c r="AA15" i="13"/>
  <c r="AB15" i="13"/>
  <c r="AC15" i="13"/>
  <c r="AD15" i="13"/>
  <c r="AF15" i="13"/>
  <c r="W16" i="13"/>
  <c r="Y16" i="13"/>
  <c r="X16" i="13"/>
  <c r="Z16" i="13"/>
  <c r="AA16" i="13"/>
  <c r="AB16" i="13"/>
  <c r="AC16" i="13"/>
  <c r="AD16" i="13"/>
  <c r="AF16" i="13"/>
  <c r="W17" i="13"/>
  <c r="Y17" i="13"/>
  <c r="X17" i="13"/>
  <c r="Z17" i="13"/>
  <c r="AA17" i="13"/>
  <c r="AB17" i="13"/>
  <c r="AC17" i="13"/>
  <c r="AD17" i="13"/>
  <c r="AF17" i="13"/>
  <c r="W18" i="13"/>
  <c r="Y18" i="13"/>
  <c r="X18" i="13"/>
  <c r="Z18" i="13"/>
  <c r="AA18" i="13"/>
  <c r="AB18" i="13"/>
  <c r="AC18" i="13"/>
  <c r="AD18" i="13"/>
  <c r="AF18" i="13"/>
  <c r="W19" i="13"/>
  <c r="Y19" i="13"/>
  <c r="X19" i="13"/>
  <c r="Z19" i="13"/>
  <c r="AA19" i="13"/>
  <c r="AB19" i="13"/>
  <c r="AC19" i="13"/>
  <c r="AD19" i="13"/>
  <c r="AF19" i="13"/>
  <c r="W20" i="13"/>
  <c r="Y20" i="13"/>
  <c r="X20" i="13"/>
  <c r="Z20" i="13"/>
  <c r="AA20" i="13"/>
  <c r="AB20" i="13"/>
  <c r="AC20" i="13"/>
  <c r="AD20" i="13"/>
  <c r="AF20" i="13"/>
  <c r="W21" i="13"/>
  <c r="Y21" i="13"/>
  <c r="X21" i="13"/>
  <c r="Z21" i="13"/>
  <c r="AA21" i="13"/>
  <c r="AB21" i="13"/>
  <c r="AC21" i="13"/>
  <c r="AD21" i="13"/>
  <c r="AF21" i="13"/>
  <c r="W22" i="13"/>
  <c r="Y22" i="13"/>
  <c r="X22" i="13"/>
  <c r="Z22" i="13"/>
  <c r="AA22" i="13"/>
  <c r="AB22" i="13"/>
  <c r="AC22" i="13"/>
  <c r="AD22" i="13"/>
  <c r="AF22" i="13"/>
  <c r="W23" i="13"/>
  <c r="Y23" i="13"/>
  <c r="X23" i="13"/>
  <c r="Z23" i="13"/>
  <c r="AA23" i="13"/>
  <c r="AB23" i="13"/>
  <c r="AC23" i="13"/>
  <c r="AD23" i="13"/>
  <c r="AF23" i="13"/>
  <c r="W24" i="13"/>
  <c r="Y24" i="13"/>
  <c r="X24" i="13"/>
  <c r="Z24" i="13"/>
  <c r="AA24" i="13"/>
  <c r="AB24" i="13"/>
  <c r="AC24" i="13"/>
  <c r="AD24" i="13"/>
  <c r="AF24" i="13"/>
  <c r="W25" i="13"/>
  <c r="Y25" i="13"/>
  <c r="X25" i="13"/>
  <c r="Z25" i="13"/>
  <c r="AA25" i="13"/>
  <c r="AB25" i="13"/>
  <c r="AC25" i="13"/>
  <c r="AD25" i="13"/>
  <c r="AF25" i="13"/>
  <c r="W26" i="13"/>
  <c r="Y26" i="13"/>
  <c r="X26" i="13"/>
  <c r="Z26" i="13"/>
  <c r="AA26" i="13"/>
  <c r="AB26" i="13"/>
  <c r="AC26" i="13"/>
  <c r="AD26" i="13"/>
  <c r="AF26" i="13"/>
  <c r="W27" i="13"/>
  <c r="Y27" i="13"/>
  <c r="X27" i="13"/>
  <c r="Z27" i="13"/>
  <c r="AA27" i="13"/>
  <c r="AB27" i="13"/>
  <c r="AC27" i="13"/>
  <c r="AD27" i="13"/>
  <c r="AF27" i="13"/>
  <c r="W28" i="13"/>
  <c r="Y28" i="13"/>
  <c r="X28" i="13"/>
  <c r="Z28" i="13"/>
  <c r="AA28" i="13"/>
  <c r="AB28" i="13"/>
  <c r="AC28" i="13"/>
  <c r="AD28" i="13"/>
  <c r="AF28" i="13"/>
  <c r="W29" i="13"/>
  <c r="Y29" i="13"/>
  <c r="X29" i="13"/>
  <c r="Z29" i="13"/>
  <c r="AA29" i="13"/>
  <c r="AB29" i="13"/>
  <c r="AC29" i="13"/>
  <c r="AD29" i="13"/>
  <c r="AF29" i="13"/>
  <c r="W30" i="13"/>
  <c r="Y30" i="13"/>
  <c r="X30" i="13"/>
  <c r="Z30" i="13"/>
  <c r="AA30" i="13"/>
  <c r="AB30" i="13"/>
  <c r="AC30" i="13"/>
  <c r="AD30" i="13"/>
  <c r="AF30" i="13"/>
  <c r="W31" i="13"/>
  <c r="Y31" i="13"/>
  <c r="X31" i="13"/>
  <c r="Z31" i="13"/>
  <c r="AA31" i="13"/>
  <c r="AB31" i="13"/>
  <c r="AC31" i="13"/>
  <c r="AD31" i="13"/>
  <c r="AF31" i="13"/>
  <c r="Y11" i="13"/>
  <c r="X11" i="13"/>
  <c r="Z11" i="13"/>
  <c r="AA11" i="13"/>
  <c r="AB11" i="13"/>
  <c r="AC11" i="13"/>
  <c r="AD11" i="13"/>
  <c r="AE11" i="13"/>
  <c r="AF11" i="13"/>
  <c r="W11" i="13"/>
  <c r="Q9" i="1"/>
  <c r="P9" i="1"/>
  <c r="R9" i="1"/>
  <c r="S9" i="1"/>
  <c r="T9" i="1"/>
  <c r="U9" i="1"/>
  <c r="V9" i="1"/>
  <c r="W9" i="1"/>
  <c r="X9" i="1"/>
  <c r="Y9" i="1"/>
  <c r="Z9" i="1"/>
  <c r="O9" i="1"/>
  <c r="P11" i="1"/>
  <c r="R11" i="1"/>
  <c r="S11" i="1"/>
  <c r="T11" i="1"/>
  <c r="U11" i="1"/>
  <c r="V11" i="1"/>
  <c r="W11" i="1"/>
  <c r="X11" i="1"/>
  <c r="Y11" i="1"/>
  <c r="P12" i="1"/>
  <c r="R12" i="1"/>
  <c r="S12" i="1"/>
  <c r="T12" i="1"/>
  <c r="U12" i="1"/>
  <c r="V12" i="1"/>
  <c r="W12" i="1"/>
  <c r="X12" i="1"/>
  <c r="Y12" i="1"/>
  <c r="P13" i="1"/>
  <c r="R13" i="1"/>
  <c r="S13" i="1"/>
  <c r="T13" i="1"/>
  <c r="U13" i="1"/>
  <c r="V13" i="1"/>
  <c r="W13" i="1"/>
  <c r="X13" i="1"/>
  <c r="Y13" i="1"/>
  <c r="P14" i="1"/>
  <c r="R14" i="1"/>
  <c r="S14" i="1"/>
  <c r="T14" i="1"/>
  <c r="U14" i="1"/>
  <c r="V14" i="1"/>
  <c r="W14" i="1"/>
  <c r="X14" i="1"/>
  <c r="Y14" i="1"/>
  <c r="P15" i="1"/>
  <c r="R15" i="1"/>
  <c r="S15" i="1"/>
  <c r="T15" i="1"/>
  <c r="U15" i="1"/>
  <c r="V15" i="1"/>
  <c r="W15" i="1"/>
  <c r="X15" i="1"/>
  <c r="Y15" i="1"/>
  <c r="P16" i="1"/>
  <c r="R16" i="1"/>
  <c r="S16" i="1"/>
  <c r="T16" i="1"/>
  <c r="U16" i="1"/>
  <c r="V16" i="1"/>
  <c r="W16" i="1"/>
  <c r="X16" i="1"/>
  <c r="Y16" i="1"/>
  <c r="P17" i="1"/>
  <c r="R17" i="1"/>
  <c r="S17" i="1"/>
  <c r="T17" i="1"/>
  <c r="U17" i="1"/>
  <c r="V17" i="1"/>
  <c r="W17" i="1"/>
  <c r="X17" i="1"/>
  <c r="Y17" i="1"/>
  <c r="P18" i="1"/>
  <c r="R18" i="1"/>
  <c r="S18" i="1"/>
  <c r="T18" i="1"/>
  <c r="U18" i="1"/>
  <c r="V18" i="1"/>
  <c r="W18" i="1"/>
  <c r="X18" i="1"/>
  <c r="Y18" i="1"/>
  <c r="P19" i="1"/>
  <c r="R19" i="1"/>
  <c r="S19" i="1"/>
  <c r="T19" i="1"/>
  <c r="U19" i="1"/>
  <c r="V19" i="1"/>
  <c r="W19" i="1"/>
  <c r="X19" i="1"/>
  <c r="Y19" i="1"/>
  <c r="P20" i="1"/>
  <c r="R20" i="1"/>
  <c r="S20" i="1"/>
  <c r="T20" i="1"/>
  <c r="U20" i="1"/>
  <c r="V20" i="1"/>
  <c r="W20" i="1"/>
  <c r="X20" i="1"/>
  <c r="Y20" i="1"/>
  <c r="P21" i="1"/>
  <c r="R21" i="1"/>
  <c r="S21" i="1"/>
  <c r="T21" i="1"/>
  <c r="U21" i="1"/>
  <c r="V21" i="1"/>
  <c r="W21" i="1"/>
  <c r="X21" i="1"/>
  <c r="Y21" i="1"/>
  <c r="P22" i="1"/>
  <c r="R22" i="1"/>
  <c r="S22" i="1"/>
  <c r="T22" i="1"/>
  <c r="U22" i="1"/>
  <c r="V22" i="1"/>
  <c r="W22" i="1"/>
  <c r="X22" i="1"/>
  <c r="Y22" i="1"/>
  <c r="P23" i="1"/>
  <c r="R23" i="1"/>
  <c r="S23" i="1"/>
  <c r="T23" i="1"/>
  <c r="U23" i="1"/>
  <c r="V23" i="1"/>
  <c r="W23" i="1"/>
  <c r="X23" i="1"/>
  <c r="Y23" i="1"/>
  <c r="P24" i="1"/>
  <c r="R24" i="1"/>
  <c r="S24" i="1"/>
  <c r="T24" i="1"/>
  <c r="U24" i="1"/>
  <c r="V24" i="1"/>
  <c r="W24" i="1"/>
  <c r="X24" i="1"/>
  <c r="Y24" i="1"/>
  <c r="P25" i="1"/>
  <c r="R25" i="1"/>
  <c r="S25" i="1"/>
  <c r="T25" i="1"/>
  <c r="U25" i="1"/>
  <c r="V25" i="1"/>
  <c r="W25" i="1"/>
  <c r="X25" i="1"/>
  <c r="Y25" i="1"/>
  <c r="P26" i="1"/>
  <c r="R26" i="1"/>
  <c r="S26" i="1"/>
  <c r="T26" i="1"/>
  <c r="U26" i="1"/>
  <c r="V26" i="1"/>
  <c r="W26" i="1"/>
  <c r="X26" i="1"/>
  <c r="Y26" i="1"/>
  <c r="P27" i="1"/>
  <c r="R27" i="1"/>
  <c r="S27" i="1"/>
  <c r="T27" i="1"/>
  <c r="U27" i="1"/>
  <c r="V27" i="1"/>
  <c r="W27" i="1"/>
  <c r="X27" i="1"/>
  <c r="Y27" i="1"/>
  <c r="P28" i="1"/>
  <c r="R28" i="1"/>
  <c r="S28" i="1"/>
  <c r="T28" i="1"/>
  <c r="U28" i="1"/>
  <c r="V28" i="1"/>
  <c r="W28" i="1"/>
  <c r="X28" i="1"/>
  <c r="Y28" i="1"/>
  <c r="P29" i="1"/>
  <c r="R29" i="1"/>
  <c r="S29" i="1"/>
  <c r="T29" i="1"/>
  <c r="U29" i="1"/>
  <c r="V29" i="1"/>
  <c r="W29" i="1"/>
  <c r="X29" i="1"/>
  <c r="Y29" i="1"/>
  <c r="P30" i="1"/>
  <c r="R30" i="1"/>
  <c r="S30" i="1"/>
  <c r="T30" i="1"/>
  <c r="U30" i="1"/>
  <c r="V30" i="1"/>
  <c r="W30" i="1"/>
  <c r="X30" i="1"/>
  <c r="Y30" i="1"/>
  <c r="P31" i="1"/>
  <c r="R31" i="1"/>
  <c r="S31" i="1"/>
  <c r="T31" i="1"/>
  <c r="U31" i="1"/>
  <c r="V31" i="1"/>
  <c r="W31" i="1"/>
  <c r="X31" i="1"/>
  <c r="Y31" i="1"/>
  <c r="P32" i="1"/>
  <c r="R32" i="1"/>
  <c r="S32" i="1"/>
  <c r="T32" i="1"/>
  <c r="U32" i="1"/>
  <c r="V32" i="1"/>
  <c r="W32" i="1"/>
  <c r="X32" i="1"/>
  <c r="Y32" i="1"/>
  <c r="P33" i="1"/>
  <c r="R33" i="1"/>
  <c r="S33" i="1"/>
  <c r="T33" i="1"/>
  <c r="U33" i="1"/>
  <c r="V33" i="1"/>
  <c r="W33" i="1"/>
  <c r="X33" i="1"/>
  <c r="Y33" i="1"/>
  <c r="P34" i="1"/>
  <c r="R34" i="1"/>
  <c r="S34" i="1"/>
  <c r="T34" i="1"/>
  <c r="U34" i="1"/>
  <c r="V34" i="1"/>
  <c r="W34" i="1"/>
  <c r="X34" i="1"/>
  <c r="Y34" i="1"/>
  <c r="Z10" i="1"/>
  <c r="AA10" i="1" s="1"/>
  <c r="R10" i="1"/>
  <c r="S10" i="1"/>
  <c r="T10" i="1"/>
  <c r="U10" i="1"/>
  <c r="V10" i="1"/>
  <c r="W10" i="1"/>
  <c r="X10" i="1"/>
  <c r="Y10" i="1"/>
  <c r="P10" i="1"/>
  <c r="Q11" i="1"/>
  <c r="Q12" i="1"/>
  <c r="Q13" i="1"/>
  <c r="Q14" i="1"/>
  <c r="Q15" i="1"/>
  <c r="Q16" i="1"/>
  <c r="Q17" i="1"/>
  <c r="Q18" i="1"/>
  <c r="Q19" i="1"/>
  <c r="Q20" i="1"/>
  <c r="Q21" i="1"/>
  <c r="Q22" i="1"/>
  <c r="Q23" i="1"/>
  <c r="Q24" i="1"/>
  <c r="Q25" i="1"/>
  <c r="Q26" i="1"/>
  <c r="Q27" i="1"/>
  <c r="Q28" i="1"/>
  <c r="Q29" i="1"/>
  <c r="Q30" i="1"/>
  <c r="Q31" i="1"/>
  <c r="Q32" i="1"/>
  <c r="Q33" i="1"/>
  <c r="Q34" i="1"/>
  <c r="Q10" i="1"/>
  <c r="O11" i="1"/>
  <c r="O12" i="1"/>
  <c r="O13" i="1"/>
  <c r="O14" i="1"/>
  <c r="O15" i="1"/>
  <c r="O16" i="1"/>
  <c r="O17" i="1"/>
  <c r="O18" i="1"/>
  <c r="O19" i="1"/>
  <c r="O20" i="1"/>
  <c r="O21" i="1"/>
  <c r="O22" i="1"/>
  <c r="O23" i="1"/>
  <c r="O24" i="1"/>
  <c r="O25" i="1"/>
  <c r="O26" i="1"/>
  <c r="O27" i="1"/>
  <c r="O28" i="1"/>
  <c r="O29" i="1"/>
  <c r="O30" i="1"/>
  <c r="O31" i="1"/>
  <c r="O32" i="1"/>
  <c r="O33" i="1"/>
  <c r="O34" i="1"/>
  <c r="O10" i="1"/>
  <c r="AG58" i="20"/>
  <c r="AI58" i="20" s="1" a="1"/>
  <c r="AI58" i="20" s="1"/>
  <c r="AG59" i="20"/>
  <c r="AG60" i="20"/>
  <c r="AI60" i="20" s="1" a="1"/>
  <c r="AI60" i="20" s="1"/>
  <c r="AG61" i="20"/>
  <c r="AG62" i="20"/>
  <c r="AG63" i="20"/>
  <c r="AI63" i="20" s="1" a="1"/>
  <c r="AI63" i="20" s="1"/>
  <c r="AG64" i="20"/>
  <c r="AG65" i="20"/>
  <c r="AI65" i="20" s="1" a="1"/>
  <c r="AI65" i="20" s="1"/>
  <c r="AG66" i="20"/>
  <c r="AG57" i="20"/>
  <c r="AF58" i="20"/>
  <c r="AF59" i="20"/>
  <c r="AF60" i="20"/>
  <c r="AJ60" i="20" s="1"/>
  <c r="AF61" i="20"/>
  <c r="AJ61" i="20" s="1"/>
  <c r="AF62" i="20"/>
  <c r="AJ62" i="20" s="1"/>
  <c r="AF63" i="20"/>
  <c r="AJ63" i="20" s="1"/>
  <c r="AF64" i="20"/>
  <c r="AJ64" i="20" s="1"/>
  <c r="AF65" i="20"/>
  <c r="AJ65" i="20" s="1"/>
  <c r="AF66" i="20"/>
  <c r="AJ66" i="20" s="1"/>
  <c r="AF57" i="20"/>
  <c r="AJ57" i="20" s="1"/>
  <c r="AE58" i="20"/>
  <c r="AE59" i="20"/>
  <c r="AE60" i="20"/>
  <c r="AE61" i="20"/>
  <c r="AE62" i="20"/>
  <c r="AE63" i="20"/>
  <c r="AE64" i="20"/>
  <c r="AE65" i="20"/>
  <c r="AE66" i="20"/>
  <c r="AE57" i="20"/>
  <c r="AD58" i="20"/>
  <c r="AD59" i="20"/>
  <c r="AD60" i="20"/>
  <c r="AD61" i="20"/>
  <c r="AD62" i="20"/>
  <c r="AD63" i="20"/>
  <c r="AD64" i="20"/>
  <c r="AD65" i="20"/>
  <c r="AD66" i="20"/>
  <c r="AD57" i="20"/>
  <c r="Z58" i="20"/>
  <c r="Y58" i="20"/>
  <c r="AC58" i="20" s="1"/>
  <c r="Z59" i="20"/>
  <c r="Z60" i="20"/>
  <c r="Z61" i="20"/>
  <c r="Z62" i="20"/>
  <c r="AB62" i="20" s="1" a="1"/>
  <c r="AB62" i="20" s="1"/>
  <c r="Z63" i="20"/>
  <c r="Z64" i="20"/>
  <c r="AB64" i="20" s="1" a="1"/>
  <c r="AB64" i="20" s="1"/>
  <c r="Z65" i="20"/>
  <c r="Z66" i="20"/>
  <c r="AB66" i="20" s="1" a="1"/>
  <c r="AB66" i="20" s="1"/>
  <c r="Z57" i="20"/>
  <c r="Y59" i="20"/>
  <c r="AC59" i="20" s="1"/>
  <c r="Y60" i="20"/>
  <c r="AC60" i="20" s="1"/>
  <c r="Y61" i="20"/>
  <c r="Y62" i="20"/>
  <c r="AC62" i="20" s="1"/>
  <c r="Y63" i="20"/>
  <c r="AC63" i="20" s="1"/>
  <c r="Y64" i="20"/>
  <c r="AC64" i="20" s="1"/>
  <c r="Y65" i="20"/>
  <c r="Y66" i="20"/>
  <c r="AC66" i="20" s="1"/>
  <c r="Y57" i="20"/>
  <c r="AC57" i="20" s="1"/>
  <c r="X58" i="20"/>
  <c r="X59" i="20"/>
  <c r="X60" i="20"/>
  <c r="X61" i="20"/>
  <c r="X62" i="20"/>
  <c r="X63" i="20"/>
  <c r="X64" i="20"/>
  <c r="X65" i="20"/>
  <c r="X66" i="20"/>
  <c r="X57" i="20"/>
  <c r="W58" i="20"/>
  <c r="W59" i="20"/>
  <c r="W60" i="20"/>
  <c r="W61" i="20"/>
  <c r="W62" i="20"/>
  <c r="W63" i="20"/>
  <c r="W64" i="20"/>
  <c r="W65" i="20"/>
  <c r="W66" i="20"/>
  <c r="W57" i="20"/>
  <c r="V59" i="20"/>
  <c r="V61" i="20"/>
  <c r="S58" i="20"/>
  <c r="S59" i="20"/>
  <c r="S60" i="20"/>
  <c r="S61" i="20"/>
  <c r="U61" i="20" s="1" a="1"/>
  <c r="U61" i="20" s="1"/>
  <c r="S62" i="20"/>
  <c r="S63" i="20"/>
  <c r="U63" i="20" s="1" a="1"/>
  <c r="U63" i="20" s="1"/>
  <c r="S64" i="20"/>
  <c r="S65" i="20"/>
  <c r="U65" i="20" s="1" a="1"/>
  <c r="U65" i="20" s="1"/>
  <c r="S66" i="20"/>
  <c r="S57" i="20"/>
  <c r="R58" i="20"/>
  <c r="V58" i="20" s="1"/>
  <c r="R59" i="20"/>
  <c r="R60" i="20"/>
  <c r="V60" i="20" s="1"/>
  <c r="R61" i="20"/>
  <c r="R62" i="20"/>
  <c r="V62" i="20" s="1"/>
  <c r="R63" i="20"/>
  <c r="V63" i="20" s="1"/>
  <c r="R64" i="20"/>
  <c r="V64" i="20" s="1"/>
  <c r="R65" i="20"/>
  <c r="V65" i="20" s="1"/>
  <c r="R66" i="20"/>
  <c r="R57" i="20"/>
  <c r="V57" i="20" s="1"/>
  <c r="Q58" i="20"/>
  <c r="Q59" i="20"/>
  <c r="Q60" i="20"/>
  <c r="Q61" i="20"/>
  <c r="Q62" i="20"/>
  <c r="Q63" i="20"/>
  <c r="Q64" i="20"/>
  <c r="Q65" i="20"/>
  <c r="Q66" i="20"/>
  <c r="Q57" i="20"/>
  <c r="P58" i="20"/>
  <c r="P59" i="20"/>
  <c r="P60" i="20"/>
  <c r="P61" i="20"/>
  <c r="P62" i="20"/>
  <c r="P63" i="20"/>
  <c r="P64" i="20"/>
  <c r="P65" i="20"/>
  <c r="P66" i="20"/>
  <c r="P57" i="20"/>
  <c r="K58" i="20"/>
  <c r="D59" i="20"/>
  <c r="H59" i="20" s="1"/>
  <c r="I58" i="20"/>
  <c r="I59" i="20"/>
  <c r="I60" i="20"/>
  <c r="I61" i="20"/>
  <c r="I62" i="20"/>
  <c r="I63" i="20"/>
  <c r="I64" i="20"/>
  <c r="I65" i="20"/>
  <c r="I66" i="20"/>
  <c r="I57" i="20"/>
  <c r="J58" i="20"/>
  <c r="J59" i="20"/>
  <c r="J60" i="20"/>
  <c r="J61" i="20"/>
  <c r="J62" i="20"/>
  <c r="J63" i="20"/>
  <c r="J64" i="20"/>
  <c r="J65" i="20"/>
  <c r="J66" i="20"/>
  <c r="J57" i="20"/>
  <c r="L58" i="20"/>
  <c r="L59" i="20"/>
  <c r="L60" i="20"/>
  <c r="N60" i="20" s="1" a="1"/>
  <c r="N60" i="20" s="1"/>
  <c r="L61" i="20"/>
  <c r="N61" i="20" s="1" a="1"/>
  <c r="N61" i="20" s="1"/>
  <c r="L62" i="20"/>
  <c r="N62" i="20" s="1" a="1"/>
  <c r="N62" i="20" s="1"/>
  <c r="L63" i="20"/>
  <c r="N63" i="20" s="1" a="1"/>
  <c r="N63" i="20" s="1"/>
  <c r="L64" i="20"/>
  <c r="L65" i="20"/>
  <c r="L66" i="20"/>
  <c r="L57" i="20"/>
  <c r="K57" i="20"/>
  <c r="O57" i="20" s="1"/>
  <c r="K59" i="20"/>
  <c r="O59" i="20" s="1"/>
  <c r="K60" i="20"/>
  <c r="O60" i="20" s="1"/>
  <c r="K61" i="20"/>
  <c r="O61" i="20" s="1"/>
  <c r="K62" i="20"/>
  <c r="O62" i="20" s="1"/>
  <c r="K63" i="20"/>
  <c r="O63" i="20" s="1"/>
  <c r="K64" i="20"/>
  <c r="K65" i="20"/>
  <c r="O65" i="20" s="1"/>
  <c r="K66" i="20"/>
  <c r="O66" i="20" s="1"/>
  <c r="D57" i="20"/>
  <c r="E57" i="20"/>
  <c r="H57" i="20"/>
  <c r="D58" i="20"/>
  <c r="H58" i="20" s="1"/>
  <c r="E66" i="20"/>
  <c r="G66" i="20" s="1" a="1"/>
  <c r="G66" i="20" s="1"/>
  <c r="E65" i="20"/>
  <c r="E64" i="20"/>
  <c r="E63" i="20"/>
  <c r="E62" i="20"/>
  <c r="E61" i="20"/>
  <c r="E60" i="20"/>
  <c r="E59" i="20"/>
  <c r="E58" i="20"/>
  <c r="G58" i="20" s="1" a="1"/>
  <c r="G58" i="20" s="1"/>
  <c r="D60" i="20"/>
  <c r="H60" i="20" s="1"/>
  <c r="D61" i="20"/>
  <c r="D62" i="20"/>
  <c r="H62" i="20" s="1"/>
  <c r="D63" i="20"/>
  <c r="H63" i="20" s="1"/>
  <c r="D64" i="20"/>
  <c r="H64" i="20" s="1"/>
  <c r="D65" i="20"/>
  <c r="H65" i="20" s="1"/>
  <c r="D66" i="20"/>
  <c r="H66" i="20" s="1"/>
  <c r="C58" i="20"/>
  <c r="C59" i="20"/>
  <c r="C60" i="20"/>
  <c r="C61" i="20"/>
  <c r="C62" i="20"/>
  <c r="C63" i="20"/>
  <c r="C64" i="20"/>
  <c r="C65" i="20"/>
  <c r="C66" i="20"/>
  <c r="C57" i="20"/>
  <c r="B58" i="20"/>
  <c r="B59" i="20"/>
  <c r="B60" i="20"/>
  <c r="B61" i="20"/>
  <c r="B62" i="20"/>
  <c r="B63" i="20"/>
  <c r="B64" i="20"/>
  <c r="B65" i="20"/>
  <c r="B66" i="20"/>
  <c r="B57" i="20"/>
  <c r="D16" i="26" l="1"/>
  <c r="D20" i="26"/>
  <c r="D21" i="26"/>
  <c r="D19" i="26"/>
  <c r="D17" i="26"/>
  <c r="D18" i="26"/>
  <c r="U64" i="20" a="1"/>
  <c r="U64" i="20" s="1"/>
  <c r="AI62" i="20" a="1"/>
  <c r="AI62" i="20" s="1"/>
  <c r="AI61" i="20" a="1"/>
  <c r="AI61" i="20" s="1"/>
  <c r="G60" i="20" a="1"/>
  <c r="G60" i="20" s="1"/>
  <c r="AH18" i="14"/>
  <c r="AK18" i="14" s="1"/>
  <c r="AB63" i="20" a="1"/>
  <c r="AB63" i="20" s="1"/>
  <c r="N57" i="20" a="1"/>
  <c r="N57" i="20" s="1"/>
  <c r="U57" i="20" a="1"/>
  <c r="U57" i="20" s="1"/>
  <c r="G65" i="20" a="1"/>
  <c r="G65" i="20" s="1"/>
  <c r="AK12" i="21"/>
  <c r="AH19" i="14"/>
  <c r="AK19" i="14" s="1"/>
  <c r="AD32" i="13"/>
  <c r="AH27" i="14"/>
  <c r="AK27" i="14" s="1"/>
  <c r="AK13" i="14"/>
  <c r="AJ18" i="14" a="1"/>
  <c r="AJ18" i="14" s="1"/>
  <c r="AJ26" i="14" a="1"/>
  <c r="AJ26" i="14" s="1"/>
  <c r="AJ12" i="14" a="1"/>
  <c r="AJ12" i="14" s="1"/>
  <c r="AJ17" i="14" a="1"/>
  <c r="AJ17" i="14" s="1"/>
  <c r="AH26" i="14"/>
  <c r="AK26" i="14" s="1"/>
  <c r="AE28" i="14"/>
  <c r="AH14" i="14"/>
  <c r="AK14" i="14" s="1"/>
  <c r="AH20" i="14"/>
  <c r="AK20" i="14" s="1"/>
  <c r="AC28" i="14"/>
  <c r="AJ13" i="14" a="1"/>
  <c r="AJ13" i="14" s="1"/>
  <c r="AH16" i="14"/>
  <c r="AK16" i="14" s="1"/>
  <c r="AH22" i="14"/>
  <c r="AK22" i="14" s="1"/>
  <c r="AJ19" i="14" a="1"/>
  <c r="AJ19" i="14" s="1"/>
  <c r="AH24" i="14"/>
  <c r="AK24" i="14" s="1"/>
  <c r="AH21" i="14"/>
  <c r="AK21" i="14" s="1"/>
  <c r="AC32" i="13"/>
  <c r="V35" i="1"/>
  <c r="Z67" i="20"/>
  <c r="N59" i="20" a="1"/>
  <c r="N59" i="20" s="1"/>
  <c r="U62" i="20" a="1"/>
  <c r="U62" i="20" s="1"/>
  <c r="AI66" i="20" a="1"/>
  <c r="AI66" i="20" s="1"/>
  <c r="AB59" i="20" a="1"/>
  <c r="AB59" i="20" s="1"/>
  <c r="G59" i="20" a="1"/>
  <c r="G59" i="20" s="1"/>
  <c r="U66" i="20" a="1"/>
  <c r="U66" i="20" s="1"/>
  <c r="U60" i="20" a="1"/>
  <c r="U60" i="20" s="1"/>
  <c r="AB65" i="20" a="1"/>
  <c r="AB65" i="20" s="1"/>
  <c r="AB57" i="20" a="1"/>
  <c r="AB57" i="20" s="1"/>
  <c r="U59" i="20" a="1"/>
  <c r="U59" i="20" s="1"/>
  <c r="G61" i="20" a="1"/>
  <c r="G61" i="20" s="1"/>
  <c r="S67" i="20"/>
  <c r="AI59" i="20" a="1"/>
  <c r="AI59" i="20" s="1"/>
  <c r="AF67" i="20"/>
  <c r="N66" i="20" a="1"/>
  <c r="N66" i="20" s="1"/>
  <c r="G62" i="20" a="1"/>
  <c r="G62" i="20" s="1"/>
  <c r="V66" i="20"/>
  <c r="AB61" i="20" a="1"/>
  <c r="AB61" i="20" s="1"/>
  <c r="AI57" i="20" a="1"/>
  <c r="AI57" i="20" s="1"/>
  <c r="G63" i="20" a="1"/>
  <c r="G63" i="20" s="1"/>
  <c r="G64" i="20" a="1"/>
  <c r="G64" i="20" s="1"/>
  <c r="U58" i="20" a="1"/>
  <c r="U58" i="20" s="1"/>
  <c r="AC65" i="20"/>
  <c r="AJ59" i="20"/>
  <c r="K67" i="20"/>
  <c r="N65" i="20" a="1"/>
  <c r="N65" i="20" s="1"/>
  <c r="AI64" i="20" a="1"/>
  <c r="AI64" i="20" s="1"/>
  <c r="AJ58" i="20"/>
  <c r="N64" i="20" a="1"/>
  <c r="N64" i="20" s="1"/>
  <c r="AC61" i="20"/>
  <c r="O64" i="20"/>
  <c r="AG67" i="20"/>
  <c r="N58" i="20" a="1"/>
  <c r="N58" i="20" s="1"/>
  <c r="AB60" i="20" a="1"/>
  <c r="AB60" i="20" s="1"/>
  <c r="L67" i="20"/>
  <c r="E67" i="20"/>
  <c r="G57" i="20" a="1"/>
  <c r="G57" i="20" s="1"/>
  <c r="O58" i="20"/>
  <c r="W35" i="1"/>
  <c r="AD10" i="1"/>
  <c r="AH25" i="21"/>
  <c r="AK25" i="21" s="1"/>
  <c r="AH16" i="21"/>
  <c r="AK16" i="21" s="1"/>
  <c r="AH18" i="21"/>
  <c r="AK18" i="21" s="1"/>
  <c r="AH24" i="21"/>
  <c r="AK24" i="21" s="1"/>
  <c r="AH17" i="21"/>
  <c r="AK17" i="21" s="1"/>
  <c r="AH17" i="14"/>
  <c r="AK17" i="14" s="1"/>
  <c r="AH25" i="14"/>
  <c r="AK25" i="14" s="1"/>
  <c r="AH15" i="14"/>
  <c r="AK15" i="14" s="1"/>
  <c r="AH23" i="14"/>
  <c r="AK23" i="14" s="1"/>
  <c r="AH12" i="14"/>
  <c r="AB58" i="20" a="1"/>
  <c r="AB58" i="20" s="1"/>
  <c r="Y67" i="20"/>
  <c r="R67" i="20"/>
  <c r="AJ67" i="20"/>
  <c r="V67" i="20"/>
  <c r="H61" i="20"/>
  <c r="H67" i="20" s="1"/>
  <c r="D67" i="20"/>
  <c r="AH28" i="14" l="1"/>
  <c r="M70" i="20"/>
  <c r="D7" i="26" s="1"/>
  <c r="I17" i="26"/>
  <c r="H17" i="26"/>
  <c r="F17" i="26"/>
  <c r="H18" i="26"/>
  <c r="I18" i="26"/>
  <c r="F18" i="26"/>
  <c r="D22" i="26"/>
  <c r="I16" i="26"/>
  <c r="F16" i="26"/>
  <c r="F22" i="26" s="1"/>
  <c r="H16" i="26"/>
  <c r="I19" i="26"/>
  <c r="H19" i="26"/>
  <c r="F19" i="26"/>
  <c r="F20" i="26"/>
  <c r="I20" i="26"/>
  <c r="K20" i="26" s="1"/>
  <c r="H20" i="26"/>
  <c r="H21" i="26"/>
  <c r="I21" i="26"/>
  <c r="F21" i="26"/>
  <c r="AC10" i="1" a="1"/>
  <c r="AC10" i="1" s="1"/>
  <c r="AK11" i="21"/>
  <c r="AK12" i="14"/>
  <c r="AK28" i="14" s="1"/>
  <c r="AC67" i="20"/>
  <c r="O67" i="20"/>
  <c r="M71" i="20" s="1"/>
  <c r="E7" i="26" l="1"/>
  <c r="I22" i="26"/>
  <c r="H22" i="26"/>
  <c r="K21" i="26"/>
  <c r="M21" i="26" s="1"/>
  <c r="N21" i="26" s="1"/>
  <c r="K16" i="26"/>
  <c r="M16" i="26" s="1"/>
  <c r="K18" i="26"/>
  <c r="M18" i="26" s="1"/>
  <c r="N18" i="26" s="1"/>
  <c r="K19" i="26"/>
  <c r="M19" i="26" s="1"/>
  <c r="N19" i="26" s="1"/>
  <c r="M20" i="26"/>
  <c r="L20" i="26"/>
  <c r="K17" i="26"/>
  <c r="M17" i="26" s="1"/>
  <c r="N17" i="26" s="1"/>
  <c r="K8" i="20"/>
  <c r="N8" i="20" s="1"/>
  <c r="K7" i="20"/>
  <c r="N7" i="20" s="1"/>
  <c r="K6" i="20"/>
  <c r="N6" i="20" s="1"/>
  <c r="K5" i="20"/>
  <c r="N5" i="20" s="1"/>
  <c r="L17" i="26" l="1"/>
  <c r="O17" i="26"/>
  <c r="P17" i="26" s="1"/>
  <c r="N20" i="26"/>
  <c r="O20" i="26"/>
  <c r="P20" i="26" s="1"/>
  <c r="L19" i="26"/>
  <c r="O19" i="26"/>
  <c r="P19" i="26" s="1"/>
  <c r="N16" i="26"/>
  <c r="M22" i="26"/>
  <c r="L16" i="26"/>
  <c r="K22" i="26"/>
  <c r="O16" i="26"/>
  <c r="L21" i="26"/>
  <c r="O21" i="26"/>
  <c r="P21" i="26" s="1"/>
  <c r="L18" i="26"/>
  <c r="O18" i="26"/>
  <c r="P18" i="26" s="1"/>
  <c r="D8" i="26"/>
  <c r="E8" i="26" s="1"/>
  <c r="R47" i="20"/>
  <c r="Q47" i="20"/>
  <c r="AD47" i="20"/>
  <c r="X47" i="20"/>
  <c r="L47" i="20"/>
  <c r="F47" i="20"/>
  <c r="Z11" i="1"/>
  <c r="M12" i="1"/>
  <c r="Z12" i="1" s="1"/>
  <c r="M13" i="1"/>
  <c r="Z13" i="1" s="1"/>
  <c r="M14" i="1"/>
  <c r="Z14" i="1" s="1"/>
  <c r="M15" i="1"/>
  <c r="Z15" i="1" s="1"/>
  <c r="M16" i="1"/>
  <c r="Z16" i="1" s="1"/>
  <c r="M17" i="1"/>
  <c r="Z17" i="1" s="1"/>
  <c r="M18" i="1"/>
  <c r="Z18" i="1" s="1"/>
  <c r="M19" i="1"/>
  <c r="Z19" i="1" s="1"/>
  <c r="M20" i="1"/>
  <c r="Z20" i="1" s="1"/>
  <c r="M21" i="1"/>
  <c r="Z21" i="1" s="1"/>
  <c r="M22" i="1"/>
  <c r="Z22" i="1" s="1"/>
  <c r="M23" i="1"/>
  <c r="Z23" i="1" s="1"/>
  <c r="M24" i="1"/>
  <c r="Z24" i="1" s="1"/>
  <c r="M25" i="1"/>
  <c r="Z25" i="1" s="1"/>
  <c r="M26" i="1"/>
  <c r="Z26" i="1" s="1"/>
  <c r="M27" i="1"/>
  <c r="Z27" i="1" s="1"/>
  <c r="M28" i="1"/>
  <c r="Z28" i="1" s="1"/>
  <c r="M29" i="1"/>
  <c r="Z29" i="1" s="1"/>
  <c r="M30" i="1"/>
  <c r="Z30" i="1" s="1"/>
  <c r="M31" i="1"/>
  <c r="Z31" i="1" s="1"/>
  <c r="M32" i="1"/>
  <c r="Z32" i="1" s="1"/>
  <c r="M33" i="1"/>
  <c r="Z33" i="1" s="1"/>
  <c r="M34" i="1"/>
  <c r="Z34" i="1" s="1"/>
  <c r="D10" i="20"/>
  <c r="K9" i="20" s="1"/>
  <c r="E16" i="20"/>
  <c r="K47" i="20"/>
  <c r="AC47" i="20"/>
  <c r="W47" i="20"/>
  <c r="S32" i="13"/>
  <c r="T12" i="13"/>
  <c r="T31" i="13"/>
  <c r="T30" i="13"/>
  <c r="T29" i="13"/>
  <c r="T28" i="13"/>
  <c r="T27" i="13"/>
  <c r="T26" i="13"/>
  <c r="T25" i="13"/>
  <c r="T24" i="13"/>
  <c r="T23" i="13"/>
  <c r="T22" i="13"/>
  <c r="T21" i="13"/>
  <c r="T20" i="13"/>
  <c r="T19" i="13"/>
  <c r="T18" i="13"/>
  <c r="T17" i="13"/>
  <c r="T16" i="13"/>
  <c r="T15" i="13"/>
  <c r="T14" i="13"/>
  <c r="T13" i="13"/>
  <c r="O31" i="13"/>
  <c r="O30" i="13"/>
  <c r="O29" i="13"/>
  <c r="O28" i="13"/>
  <c r="O27" i="13"/>
  <c r="O26" i="13"/>
  <c r="O25" i="13"/>
  <c r="O24" i="13"/>
  <c r="O23" i="13"/>
  <c r="O22" i="13"/>
  <c r="O21" i="13"/>
  <c r="O20" i="13"/>
  <c r="O19" i="13"/>
  <c r="O18" i="13"/>
  <c r="O17" i="13"/>
  <c r="O16" i="13"/>
  <c r="O15" i="13"/>
  <c r="O14" i="13"/>
  <c r="O13" i="13"/>
  <c r="O12" i="13"/>
  <c r="J13" i="13"/>
  <c r="J14" i="13"/>
  <c r="J15" i="13"/>
  <c r="J16" i="13"/>
  <c r="J17" i="13"/>
  <c r="J18" i="13"/>
  <c r="J19" i="13"/>
  <c r="J20" i="13"/>
  <c r="J21" i="13"/>
  <c r="J22" i="13"/>
  <c r="J23" i="13"/>
  <c r="J24" i="13"/>
  <c r="J25" i="13"/>
  <c r="J26" i="13"/>
  <c r="J27" i="13"/>
  <c r="J28" i="13"/>
  <c r="J29" i="13"/>
  <c r="J30" i="13"/>
  <c r="J31" i="13"/>
  <c r="J12" i="13"/>
  <c r="T27" i="21"/>
  <c r="R27" i="21"/>
  <c r="O27" i="21"/>
  <c r="N27" i="21"/>
  <c r="M27" i="21"/>
  <c r="I27" i="21"/>
  <c r="AD27" i="21" s="1"/>
  <c r="J27" i="21"/>
  <c r="H27" i="21"/>
  <c r="T28" i="14"/>
  <c r="S28" i="14"/>
  <c r="R28" i="14"/>
  <c r="R32" i="13"/>
  <c r="N32" i="13"/>
  <c r="T41" i="13"/>
  <c r="T42" i="13"/>
  <c r="T43" i="13"/>
  <c r="T44" i="13"/>
  <c r="T45" i="13"/>
  <c r="T46" i="13"/>
  <c r="T47" i="13"/>
  <c r="T48" i="13"/>
  <c r="T49" i="13"/>
  <c r="T50" i="13"/>
  <c r="T51" i="13"/>
  <c r="T52" i="13"/>
  <c r="T53" i="13"/>
  <c r="T54" i="13"/>
  <c r="T55" i="13"/>
  <c r="T56" i="13"/>
  <c r="T57" i="13"/>
  <c r="T58" i="13"/>
  <c r="T59" i="13"/>
  <c r="T60" i="13"/>
  <c r="O41" i="13"/>
  <c r="O42" i="13"/>
  <c r="O43" i="13"/>
  <c r="O44" i="13"/>
  <c r="O45" i="13"/>
  <c r="O46" i="13"/>
  <c r="O47" i="13"/>
  <c r="O48" i="13"/>
  <c r="O49" i="13"/>
  <c r="O50" i="13"/>
  <c r="O51" i="13"/>
  <c r="O52" i="13"/>
  <c r="O53" i="13"/>
  <c r="O54" i="13"/>
  <c r="O55" i="13"/>
  <c r="O56" i="13"/>
  <c r="O57" i="13"/>
  <c r="O58" i="13"/>
  <c r="O59" i="13"/>
  <c r="O60" i="13"/>
  <c r="J42" i="13"/>
  <c r="AE42" i="13" s="1"/>
  <c r="AH42" i="13" s="1"/>
  <c r="J43" i="13"/>
  <c r="AE43" i="13" s="1"/>
  <c r="AH43" i="13" s="1"/>
  <c r="J44" i="13"/>
  <c r="AE44" i="13" s="1"/>
  <c r="AH44" i="13" s="1"/>
  <c r="J45" i="13"/>
  <c r="AE45" i="13" s="1"/>
  <c r="AH45" i="13" s="1"/>
  <c r="J46" i="13"/>
  <c r="AE46" i="13" s="1"/>
  <c r="AH46" i="13" s="1"/>
  <c r="J47" i="13"/>
  <c r="AE47" i="13" s="1"/>
  <c r="AH47" i="13" s="1"/>
  <c r="J48" i="13"/>
  <c r="AE48" i="13" s="1"/>
  <c r="AH48" i="13" s="1"/>
  <c r="J49" i="13"/>
  <c r="AE49" i="13" s="1"/>
  <c r="AH49" i="13" s="1"/>
  <c r="J50" i="13"/>
  <c r="AE50" i="13" s="1"/>
  <c r="AH50" i="13" s="1"/>
  <c r="J51" i="13"/>
  <c r="AE51" i="13" s="1"/>
  <c r="AH51" i="13" s="1"/>
  <c r="J52" i="13"/>
  <c r="AE52" i="13" s="1"/>
  <c r="AH52" i="13" s="1"/>
  <c r="J53" i="13"/>
  <c r="AE53" i="13" s="1"/>
  <c r="AH53" i="13" s="1"/>
  <c r="J54" i="13"/>
  <c r="AE54" i="13" s="1"/>
  <c r="AH54" i="13" s="1"/>
  <c r="J55" i="13"/>
  <c r="AE55" i="13" s="1"/>
  <c r="AH55" i="13" s="1"/>
  <c r="J56" i="13"/>
  <c r="AE56" i="13" s="1"/>
  <c r="AH56" i="13" s="1"/>
  <c r="J57" i="13"/>
  <c r="AE57" i="13" s="1"/>
  <c r="AH57" i="13" s="1"/>
  <c r="J58" i="13"/>
  <c r="AE58" i="13" s="1"/>
  <c r="AH58" i="13" s="1"/>
  <c r="J59" i="13"/>
  <c r="AE59" i="13" s="1"/>
  <c r="AH59" i="13" s="1"/>
  <c r="J60" i="13"/>
  <c r="AE60" i="13" s="1"/>
  <c r="AH60" i="13" s="1"/>
  <c r="J41" i="13"/>
  <c r="AE41" i="13" s="1"/>
  <c r="S61" i="13"/>
  <c r="R61" i="13"/>
  <c r="AE61" i="13" l="1"/>
  <c r="AH41" i="13"/>
  <c r="AH61" i="13" s="1"/>
  <c r="AJ51" i="13" a="1"/>
  <c r="AJ51" i="13" s="1"/>
  <c r="AK51" i="13"/>
  <c r="AE16" i="13"/>
  <c r="AJ49" i="13" a="1"/>
  <c r="AJ49" i="13" s="1"/>
  <c r="AK49" i="13"/>
  <c r="AJ47" i="13" a="1"/>
  <c r="AJ47" i="13" s="1"/>
  <c r="AK47" i="13"/>
  <c r="AJ45" i="13" a="1"/>
  <c r="AJ45" i="13" s="1"/>
  <c r="AK45" i="13"/>
  <c r="AJ43" i="13" a="1"/>
  <c r="AJ43" i="13" s="1"/>
  <c r="AK43" i="13"/>
  <c r="AE24" i="13"/>
  <c r="AE30" i="13"/>
  <c r="AE28" i="13"/>
  <c r="AE15" i="13"/>
  <c r="AK60" i="13"/>
  <c r="AJ60" i="13" a="1"/>
  <c r="AJ60" i="13" s="1"/>
  <c r="AE27" i="13"/>
  <c r="AJ41" i="13" a="1"/>
  <c r="AJ41" i="13" s="1"/>
  <c r="AK41" i="13"/>
  <c r="AE26" i="13"/>
  <c r="AK59" i="13"/>
  <c r="AJ59" i="13" a="1"/>
  <c r="AJ59" i="13" s="1"/>
  <c r="AK58" i="13"/>
  <c r="AJ58" i="13" a="1"/>
  <c r="AJ58" i="13" s="1"/>
  <c r="AK56" i="13"/>
  <c r="AJ56" i="13" a="1"/>
  <c r="AJ56" i="13" s="1"/>
  <c r="AE12" i="13"/>
  <c r="AJ50" i="13" a="1"/>
  <c r="AJ50" i="13" s="1"/>
  <c r="AK50" i="13"/>
  <c r="AJ48" i="13" a="1"/>
  <c r="AJ48" i="13" s="1"/>
  <c r="AK48" i="13"/>
  <c r="AE13" i="13"/>
  <c r="AJ42" i="13" a="1"/>
  <c r="AJ42" i="13" s="1"/>
  <c r="AK42" i="13"/>
  <c r="AE23" i="13"/>
  <c r="AK57" i="13"/>
  <c r="AJ57" i="13" a="1"/>
  <c r="AJ57" i="13" s="1"/>
  <c r="AK55" i="13"/>
  <c r="AJ55" i="13" a="1"/>
  <c r="AJ55" i="13" s="1"/>
  <c r="AK54" i="13"/>
  <c r="AJ54" i="13" a="1"/>
  <c r="AJ54" i="13" s="1"/>
  <c r="AE19" i="13"/>
  <c r="AE29" i="13"/>
  <c r="AJ44" i="13" a="1"/>
  <c r="AJ44" i="13" s="1"/>
  <c r="AK44" i="13"/>
  <c r="AE25" i="13"/>
  <c r="AE22" i="13"/>
  <c r="AE21" i="13"/>
  <c r="AE20" i="13"/>
  <c r="AJ53" i="13" a="1"/>
  <c r="AJ53" i="13" s="1"/>
  <c r="AK53" i="13"/>
  <c r="AE18" i="13"/>
  <c r="AE31" i="13"/>
  <c r="AJ46" i="13" a="1"/>
  <c r="AJ46" i="13" s="1"/>
  <c r="AK46" i="13"/>
  <c r="AJ52" i="13" a="1"/>
  <c r="AJ52" i="13" s="1"/>
  <c r="AK52" i="13"/>
  <c r="AE17" i="13"/>
  <c r="AA18" i="1"/>
  <c r="AC18" i="1" s="1" a="1"/>
  <c r="AC18" i="1" s="1"/>
  <c r="AA16" i="1"/>
  <c r="AC16" i="1" s="1" a="1"/>
  <c r="AC16" i="1" s="1"/>
  <c r="AA33" i="1"/>
  <c r="AC33" i="1" s="1" a="1"/>
  <c r="AC33" i="1" s="1"/>
  <c r="AA20" i="1"/>
  <c r="AC20" i="1" s="1" a="1"/>
  <c r="AC20" i="1" s="1"/>
  <c r="AA34" i="1"/>
  <c r="AC34" i="1" s="1" a="1"/>
  <c r="AC34" i="1" s="1"/>
  <c r="AA32" i="1"/>
  <c r="AC32" i="1" s="1" a="1"/>
  <c r="AC32" i="1" s="1"/>
  <c r="AA29" i="1"/>
  <c r="AC29" i="1" s="1" a="1"/>
  <c r="AC29" i="1" s="1"/>
  <c r="AD29" i="1"/>
  <c r="AA31" i="1"/>
  <c r="AC31" i="1" s="1" a="1"/>
  <c r="AC31" i="1" s="1"/>
  <c r="AA30" i="1"/>
  <c r="AC30" i="1" s="1" a="1"/>
  <c r="AC30" i="1" s="1"/>
  <c r="AA13" i="1"/>
  <c r="AC13" i="1" s="1" a="1"/>
  <c r="AC13" i="1" s="1"/>
  <c r="AA28" i="1"/>
  <c r="AC28" i="1" s="1" a="1"/>
  <c r="AC28" i="1" s="1"/>
  <c r="AD28" i="1"/>
  <c r="AA27" i="1"/>
  <c r="AC27" i="1" s="1" a="1"/>
  <c r="AC27" i="1" s="1"/>
  <c r="AA24" i="1"/>
  <c r="AC24" i="1" s="1" a="1"/>
  <c r="AC24" i="1" s="1"/>
  <c r="AD24" i="1"/>
  <c r="AA19" i="1"/>
  <c r="AC19" i="1" s="1" a="1"/>
  <c r="AC19" i="1" s="1"/>
  <c r="AA17" i="1"/>
  <c r="AC17" i="1" s="1" a="1"/>
  <c r="AC17" i="1" s="1"/>
  <c r="AA15" i="1"/>
  <c r="AC15" i="1" s="1" a="1"/>
  <c r="AC15" i="1" s="1"/>
  <c r="AA14" i="1"/>
  <c r="AC14" i="1" s="1" a="1"/>
  <c r="AC14" i="1" s="1"/>
  <c r="AA12" i="1"/>
  <c r="AC12" i="1" s="1" a="1"/>
  <c r="AC12" i="1" s="1"/>
  <c r="AA26" i="1"/>
  <c r="AC26" i="1" s="1" a="1"/>
  <c r="AC26" i="1" s="1"/>
  <c r="AA25" i="1"/>
  <c r="AC25" i="1" s="1" a="1"/>
  <c r="AC25" i="1" s="1"/>
  <c r="AA23" i="1"/>
  <c r="AC23" i="1" s="1" a="1"/>
  <c r="AC23" i="1" s="1"/>
  <c r="AA22" i="1"/>
  <c r="AC22" i="1" s="1" a="1"/>
  <c r="AC22" i="1" s="1"/>
  <c r="AA21" i="1"/>
  <c r="AC21" i="1" s="1" a="1"/>
  <c r="AC21" i="1" s="1"/>
  <c r="P16" i="26"/>
  <c r="O22" i="26"/>
  <c r="D10" i="26"/>
  <c r="E10" i="26" s="1"/>
  <c r="N22" i="26"/>
  <c r="D9" i="26"/>
  <c r="E9" i="26" s="1"/>
  <c r="L22" i="26"/>
  <c r="AE14" i="13"/>
  <c r="AA11" i="1"/>
  <c r="Z35" i="1"/>
  <c r="AC27" i="21"/>
  <c r="AH26" i="21"/>
  <c r="AH27" i="21" s="1"/>
  <c r="AE27" i="21"/>
  <c r="O32" i="13"/>
  <c r="T32" i="13"/>
  <c r="J61" i="13"/>
  <c r="M35" i="1"/>
  <c r="N9" i="20"/>
  <c r="K10" i="20"/>
  <c r="T61" i="13"/>
  <c r="AH12" i="13" l="1"/>
  <c r="AJ12" i="13" a="1"/>
  <c r="AJ12" i="13" s="1"/>
  <c r="AD30" i="1"/>
  <c r="AD31" i="1"/>
  <c r="AD26" i="1"/>
  <c r="AD14" i="1"/>
  <c r="AD15" i="1"/>
  <c r="AH30" i="13"/>
  <c r="AK30" i="13" s="1"/>
  <c r="AJ30" i="13" a="1"/>
  <c r="AJ30" i="13" s="1"/>
  <c r="AH29" i="13"/>
  <c r="AK29" i="13" s="1"/>
  <c r="AJ29" i="13" a="1"/>
  <c r="AJ29" i="13" s="1"/>
  <c r="AH21" i="13"/>
  <c r="AK21" i="13" s="1"/>
  <c r="AJ21" i="13" a="1"/>
  <c r="AJ21" i="13" s="1"/>
  <c r="AH24" i="13"/>
  <c r="AK24" i="13" s="1"/>
  <c r="AJ24" i="13" a="1"/>
  <c r="AJ24" i="13" s="1"/>
  <c r="AH23" i="13"/>
  <c r="AK23" i="13" s="1"/>
  <c r="AJ23" i="13" a="1"/>
  <c r="AJ23" i="13" s="1"/>
  <c r="AH13" i="13"/>
  <c r="AK13" i="13" s="1"/>
  <c r="AJ13" i="13" a="1"/>
  <c r="AJ13" i="13" s="1"/>
  <c r="AJ22" i="13" a="1"/>
  <c r="AJ22" i="13" s="1"/>
  <c r="AH22" i="13"/>
  <c r="AK22" i="13" s="1"/>
  <c r="AH17" i="13"/>
  <c r="AK17" i="13" s="1"/>
  <c r="AJ17" i="13" a="1"/>
  <c r="AJ17" i="13" s="1"/>
  <c r="AH26" i="13"/>
  <c r="AK26" i="13" s="1"/>
  <c r="AJ26" i="13" a="1"/>
  <c r="AJ26" i="13" s="1"/>
  <c r="AH15" i="13"/>
  <c r="AK15" i="13" s="1"/>
  <c r="AJ15" i="13" a="1"/>
  <c r="AJ15" i="13" s="1"/>
  <c r="AH16" i="13"/>
  <c r="AK16" i="13" s="1"/>
  <c r="AJ16" i="13" a="1"/>
  <c r="AJ16" i="13" s="1"/>
  <c r="AK12" i="13"/>
  <c r="AH27" i="13"/>
  <c r="AK27" i="13" s="1"/>
  <c r="AJ27" i="13" a="1"/>
  <c r="AJ27" i="13" s="1"/>
  <c r="AH20" i="13"/>
  <c r="AK20" i="13" s="1"/>
  <c r="AJ20" i="13" a="1"/>
  <c r="AJ20" i="13" s="1"/>
  <c r="AJ25" i="13" a="1"/>
  <c r="AJ25" i="13" s="1"/>
  <c r="AH25" i="13"/>
  <c r="AK25" i="13" s="1"/>
  <c r="AH31" i="13"/>
  <c r="AK31" i="13" s="1"/>
  <c r="AJ31" i="13" a="1"/>
  <c r="AJ31" i="13" s="1"/>
  <c r="AH19" i="13"/>
  <c r="AK19" i="13" s="1"/>
  <c r="AJ19" i="13" a="1"/>
  <c r="AJ19" i="13" s="1"/>
  <c r="AH18" i="13"/>
  <c r="AK18" i="13" s="1"/>
  <c r="AJ18" i="13" a="1"/>
  <c r="AJ18" i="13" s="1"/>
  <c r="AH28" i="13"/>
  <c r="AK28" i="13" s="1"/>
  <c r="AJ28" i="13" a="1"/>
  <c r="AJ28" i="13" s="1"/>
  <c r="AD25" i="1"/>
  <c r="AD27" i="1"/>
  <c r="AD20" i="1"/>
  <c r="AD33" i="1"/>
  <c r="AD22" i="1"/>
  <c r="AD19" i="1"/>
  <c r="AD12" i="1"/>
  <c r="AD13" i="1"/>
  <c r="AD16" i="1"/>
  <c r="AD34" i="1"/>
  <c r="AD21" i="1"/>
  <c r="AD17" i="1"/>
  <c r="AD32" i="1"/>
  <c r="AD23" i="1"/>
  <c r="AD18" i="1"/>
  <c r="D11" i="26"/>
  <c r="E11" i="26" s="1"/>
  <c r="P22" i="26"/>
  <c r="AE32" i="13"/>
  <c r="AH14" i="13"/>
  <c r="AJ14" i="13" a="1"/>
  <c r="AJ14" i="13" s="1"/>
  <c r="AC11" i="1" a="1"/>
  <c r="AC11" i="1" s="1"/>
  <c r="AA35" i="1"/>
  <c r="AD11" i="1"/>
  <c r="AK26" i="21"/>
  <c r="AK27" i="21" s="1"/>
  <c r="AD35" i="1" l="1"/>
  <c r="AH32" i="13"/>
  <c r="AK14" i="13"/>
  <c r="AK32" i="13" s="1"/>
  <c r="I28" i="14" l="1"/>
  <c r="J28" i="14"/>
  <c r="H28" i="14"/>
  <c r="N28" i="14"/>
  <c r="O28" i="14"/>
  <c r="M28" i="14"/>
  <c r="I61" i="13"/>
  <c r="N61" i="13"/>
  <c r="O61" i="13"/>
  <c r="I32" i="13"/>
  <c r="J35" i="1"/>
  <c r="I35" i="1"/>
  <c r="M32" i="13"/>
  <c r="J32" i="13"/>
  <c r="H32" i="13"/>
  <c r="K16" i="20" l="1"/>
  <c r="K25" i="20"/>
  <c r="K29" i="20" s="1"/>
  <c r="I16" i="20"/>
  <c r="G16" i="20"/>
  <c r="I25" i="20"/>
  <c r="I29" i="20" s="1"/>
  <c r="G25" i="20"/>
  <c r="G29" i="20" s="1"/>
  <c r="E25" i="20"/>
  <c r="E29" i="20" s="1"/>
  <c r="E47" i="20" l="1"/>
  <c r="K49" i="20" s="1"/>
  <c r="C25" i="20"/>
  <c r="C29" i="20" s="1"/>
  <c r="H30" i="20" s="1"/>
  <c r="C16" i="20"/>
  <c r="M61" i="13" l="1"/>
  <c r="H61"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<sst xmlns="http://schemas.openxmlformats.org/spreadsheetml/2006/main" count="1306" uniqueCount="366">
  <si>
    <t>Chef de file</t>
  </si>
  <si>
    <t>Partenaire 1</t>
  </si>
  <si>
    <t>Partenaire 2</t>
  </si>
  <si>
    <t>Partenaire 3</t>
  </si>
  <si>
    <t>Partenaire X</t>
  </si>
  <si>
    <t>Modalités de prise en compte</t>
  </si>
  <si>
    <t>Encourager les échanges entre agriculteurs (peer to peer) pour le développement des pratiques alliant performances environnementales et économiques dans le contexte guadeloupéen (Echanges dev-perf-envir-éco)</t>
  </si>
  <si>
    <t xml:space="preserve">L’émergence de groupes opérationnels, afin de donner l’opportunité à des porteurs de développer ou affiner leurs idées, leurs partenariats, leurs projets (Création groupes opérationnels)
</t>
  </si>
  <si>
    <t xml:space="preserve"> Renforcer les approches systémiques de la gestion des exploitations agricoles et agro forestières (Renforcement sys-exploit)</t>
  </si>
  <si>
    <t xml:space="preserve">
Renforcer la mise en œuvre de projets innovants et collaboratifs (Projets groupes opérationnels) 
</t>
  </si>
  <si>
    <t>Adapter la production agricole en zone contrainte (pollution, topographiques, contexte pédoclimatiques, sanitaires) - (Adapt-prod-zone-contrainte)</t>
  </si>
  <si>
    <t>Identifier les conduites où la protection et la production peuvent coexister sur les espaces naturels (dont espaces naturels sensibles) - (Id-protec-prod)</t>
  </si>
  <si>
    <t>Favoriser l’Innovation en système agricole et agro forestier dans une démarche bottom up (Innov-bottom-up)</t>
  </si>
  <si>
    <t xml:space="preserve">Renforcer la mise en œuvre de projets innovants et collaboratifs (projets des groupes opérationnels) </t>
  </si>
  <si>
    <t>Déployer des outils numériques au service de l’agriculture et de l’alimentation (Outils-num-agri-ali)</t>
  </si>
  <si>
    <t xml:space="preserve"> Mettre en place des mentions valorisantes de la production locale dans les différents circuits de vente (Mentions-valo)</t>
  </si>
  <si>
    <t>La diffusion des résultats de projets innovants et collaboratifs (Diffusion projet)</t>
  </si>
  <si>
    <t>Développer les pratiques permettant d’améliorer la gestion des risques en agriculture (Dev-gestion-risques)</t>
  </si>
  <si>
    <t>Favoriser les approches territoriales visant la souveraineté alimentaire et le maintien des services écosystémiques (Fav-territ-souv-ali-écosys)</t>
  </si>
  <si>
    <t>Promouvoir l’animation et la valorisation des savoir-faire en matière de transformation des ressources naturelles et agricoles (Promouvoir savoir-faire transfo-ressources)</t>
  </si>
  <si>
    <t>Ressources prévisionnelles de l'opération</t>
  </si>
  <si>
    <t xml:space="preserve">Financement d'origine publique </t>
  </si>
  <si>
    <t>Co- financeurs publics sollicités</t>
  </si>
  <si>
    <t xml:space="preserve">Montants en € </t>
  </si>
  <si>
    <t xml:space="preserve">Sollicité dans le cadre de la présente demande </t>
  </si>
  <si>
    <t>Sollicité dans le cadre d’une autre demande</t>
  </si>
  <si>
    <t>Obtenu</t>
  </si>
  <si>
    <t>Nature du justificatif présenté</t>
  </si>
  <si>
    <t>Financements européens (FEADER) sollicités</t>
  </si>
  <si>
    <t>Région</t>
  </si>
  <si>
    <t>Département</t>
  </si>
  <si>
    <t>Autres (Commune(s), EPCI, etc)</t>
  </si>
  <si>
    <t>Etat (préciser source)</t>
  </si>
  <si>
    <t>Sous-total financeurs publics</t>
  </si>
  <si>
    <t>Auto financement maitre d'ouvrage public, le cas échéant</t>
  </si>
  <si>
    <t xml:space="preserve">Emprunt </t>
  </si>
  <si>
    <t xml:space="preserve">Auto – financement </t>
  </si>
  <si>
    <t>Sous-total apport du maître d’ouvrage public</t>
  </si>
  <si>
    <t>Financement d'origine privée</t>
  </si>
  <si>
    <t>Nature du financement</t>
  </si>
  <si>
    <t>Montant en €</t>
  </si>
  <si>
    <t>Autofinancement : maître d’ouvrage privé</t>
  </si>
  <si>
    <t>Emprunt</t>
  </si>
  <si>
    <t>Auto – financement</t>
  </si>
  <si>
    <t>Contribution en nature</t>
  </si>
  <si>
    <t>Sous-total apport du maître d’ouvrage privé</t>
  </si>
  <si>
    <t xml:space="preserve">Autres financeurs privés </t>
  </si>
  <si>
    <t>Participation du secteur privé (à préciser)</t>
  </si>
  <si>
    <t>Sous-total financements privés par partenaire</t>
  </si>
  <si>
    <t>SOUS-TOTAL FINANCEMENT D'ORIGINE PRIVEE A L'ECHELLE DE L'OPERATION</t>
  </si>
  <si>
    <t xml:space="preserve">Recettes nettes générées </t>
  </si>
  <si>
    <t>Numéro de la recette</t>
  </si>
  <si>
    <t>Nature de la recette générée par l'opération</t>
  </si>
  <si>
    <t>Identifiant du justificatif</t>
  </si>
  <si>
    <t>Montant présenté HT</t>
  </si>
  <si>
    <t>Commentaires</t>
  </si>
  <si>
    <t>(Ex : droits d'entrée de l'objet, du type de dépense…)</t>
  </si>
  <si>
    <t>(justificatif détaillant la recette attendue.
Ex : tableau prévisionnel, bilan de l'année n-,...)</t>
  </si>
  <si>
    <t>(le cas échéant, pour préciser un point saillant au Service Instructeur)</t>
  </si>
  <si>
    <t>Exemple</t>
  </si>
  <si>
    <t>Total présenté par partenaire</t>
  </si>
  <si>
    <t>TOTAL RECETTES NETTES GENEREES A L'ECHELLE DE L'OPERATION</t>
  </si>
  <si>
    <t>ANNEXE 2 : PLAN DE FINANCEMENT</t>
  </si>
  <si>
    <t>Montants</t>
  </si>
  <si>
    <t>Présentés</t>
  </si>
  <si>
    <t>Montant total HT</t>
  </si>
  <si>
    <t>Montant total TVA</t>
  </si>
  <si>
    <t>Total  TTC</t>
  </si>
  <si>
    <t>Assiette présentée</t>
  </si>
  <si>
    <t>Indiquer ici le montant HT ou TTC selon le porteur, moins les recettes prévisionnelles générées : =D5-D8, ou =D7-D8</t>
  </si>
  <si>
    <t>Dont montant FEADER sollicité</t>
  </si>
  <si>
    <t>Dont montant d'aide nationale sollicitée</t>
  </si>
  <si>
    <t>Dont montant d'autofinancement nécessaire</t>
  </si>
  <si>
    <r>
      <t>I</t>
    </r>
    <r>
      <rPr>
        <sz val="10"/>
        <rFont val="Arial"/>
        <family val="2"/>
      </rPr>
      <t xml:space="preserve"> les cellules de couleur</t>
    </r>
    <r>
      <rPr>
        <b/>
        <sz val="10"/>
        <color indexed="44"/>
        <rFont val="Arial"/>
        <family val="2"/>
      </rPr>
      <t xml:space="preserve"> bleue </t>
    </r>
    <r>
      <rPr>
        <sz val="10"/>
        <rFont val="Arial"/>
        <family val="2"/>
      </rPr>
      <t>ont une formule automatisée</t>
    </r>
  </si>
  <si>
    <t>Taux de FEADER dans le TMAP</t>
  </si>
  <si>
    <t>Montant d'aide FEADER à solliciter</t>
  </si>
  <si>
    <t>% de la part FEADER à solliciter</t>
  </si>
  <si>
    <t>Montant part nationale à solliciter</t>
  </si>
  <si>
    <t>% de la part nationale à solliciter</t>
  </si>
  <si>
    <t xml:space="preserve">% de l'autofinancement </t>
  </si>
  <si>
    <t>Pour les subventions non concernées par un régime d'aide d'Etat ou de minimis, le TMAP est de 100%, hormis pour les dépenses d'investissement productifs où ce dernier est de 80%
Le TMAP peut varier selon le régime d'aide applicable :
•	100 % hors coûts liés aux investissements pour le régime SA.108057 - 65 % pour les investissements liées à la production agricole primaire. Ce taux est de 80 % dans les cas listés au point (26) (a) du régime d'aide, et de 85 % pour les investissements dans de petites exploitations agricoles ; 
•	100 % pour le régime SA. 108732 ;
•	100 % pour le régime SA.108915 ;
•	100 % pour le régime SA.108940 - Pour les projets de démonstration, le montant d'aide maximal est plafonné à 100 000 € par entreprise agricole sur une périod ede trois exercices comptables ; 
• en cas de de minimis, plafonnement du taux afin de respecter le montant de l'aide publique
• en cas de minimis secteur agricole, plafonnement du taux afin de repescter le montant de l'aide publique</t>
  </si>
  <si>
    <t>1 000 000€ HT</t>
  </si>
  <si>
    <t>Les RIF précédentes sont appliquées dans la hiérarchie suivante : établissement du TMAP et du TAP selon la conformité avec la règlementation des aides d'Etat
Mise en place du seuil et du plafond du poste selon le dispositif et l'appel à projet 
Le montant présent dans cette colonne constitue l'assiette PSN éligible</t>
  </si>
  <si>
    <t>85 %, hormis dans le cas du de minimis
Si le de minimis n'est pas applicable, remplir =K17*J17 et glisser la formule</t>
  </si>
  <si>
    <t xml:space="preserve">Le taux de cofinancement est indiqué manuellement en colonne L, selon l'application ou non du deminimis </t>
  </si>
  <si>
    <t>La part des aides publiques nationales se rapportant à l'assiette PSN éligible doit être suffisante afin de pouvoir déclencher une demande d'aide FEADER</t>
  </si>
  <si>
    <t>1.6 Amortissements</t>
  </si>
  <si>
    <t>TOTAL</t>
  </si>
  <si>
    <t>VENTILATION PAR PARTENAIRE</t>
  </si>
  <si>
    <t xml:space="preserve">Types de dépenses </t>
  </si>
  <si>
    <t>Montant présenté</t>
  </si>
  <si>
    <t>Préciser HT ou TTC</t>
  </si>
  <si>
    <t>1.1 Frais de personnel</t>
  </si>
  <si>
    <t>1.2 Prestations &amp; achat</t>
  </si>
  <si>
    <t>1.4 Contribution en nature</t>
  </si>
  <si>
    <t>1.5 Couts participation agriculteurs</t>
  </si>
  <si>
    <t>TOTAL dépenses  éligibles prévisionnelles</t>
  </si>
  <si>
    <t>VENTILATION PAR FINANCEUR</t>
  </si>
  <si>
    <t>Nom</t>
  </si>
  <si>
    <t>Assiette éligible retenue du financeur</t>
  </si>
  <si>
    <t>Cofinancement maximal</t>
  </si>
  <si>
    <t>Montant max du FEADER</t>
  </si>
  <si>
    <t>Top-Up</t>
  </si>
  <si>
    <t>Montant d'aide du financeur</t>
  </si>
  <si>
    <t>Montant subvention publique</t>
  </si>
  <si>
    <t>Taux de financement du financeur</t>
  </si>
  <si>
    <t>Financeur</t>
  </si>
  <si>
    <t>Montant calculé</t>
  </si>
  <si>
    <t>Autres communes</t>
  </si>
  <si>
    <t>Etat( Préciser source)</t>
  </si>
  <si>
    <t>Total</t>
  </si>
  <si>
    <t>1.1 Frais de personnel de l'ensemble des partenaires</t>
  </si>
  <si>
    <t>Merci de saisir une ligne par personne
Les frais de personnel des agents titulaires de la fonction publique d'Etat ne sont pas éligibles. Pour ce type d'organisation, seul le personnel contractuel est éligible.  
Les frais de personnel dont le temps dédié à l’opération varie d’un mois à l’autre et/ou dont la quotité d’affectation à l’opération est inférieure à 15% ne sont pas éligibles. 
Les frais de personnel dont l'affectation à l'opération est justifiée par des feuilles de temps ne sont pas acceptés. La justification doit être réalisée via lettre de mission, contrat, fiche de poste formalisant l'affectation. 
Les frais de personnels dédiées à l'opération sont plafonnés selon le type de fonction occupé (cf. cellule F7).</t>
  </si>
  <si>
    <t>Raison sociale / nom du partenaire</t>
  </si>
  <si>
    <t>Nom / Prénom de l'agent</t>
  </si>
  <si>
    <t xml:space="preserve">Description de l'intervention 
</t>
  </si>
  <si>
    <t>S'agit-il d'un investissement productif ? (Oui/Non)</t>
  </si>
  <si>
    <t>Salaire annuel
brut</t>
  </si>
  <si>
    <t>Charges patronales annuelles</t>
  </si>
  <si>
    <t>Année de travail de l'agent sur le projet- NB mois</t>
  </si>
  <si>
    <t>% selon lettre de mission/ contrat/ fiche de poste</t>
  </si>
  <si>
    <t>Frais salariaux liés au projet</t>
  </si>
  <si>
    <t>Justificatifs joints numérotés</t>
  </si>
  <si>
    <t>(Reprendre les intitulés des partenaires tels que rempli dans l'onglet notice)</t>
  </si>
  <si>
    <r>
      <t xml:space="preserve">(directeur, chargé de mission, assistant, animateur,…)
</t>
    </r>
    <r>
      <rPr>
        <b/>
        <i/>
        <sz val="9"/>
        <color rgb="FFC00000"/>
        <rFont val="Calibri"/>
        <family val="2"/>
        <scheme val="minor"/>
      </rPr>
      <t>Montant des plafonds par type de fonction de l'argent : 
Directeur chercheur : 92 000 €/ an (montant brut + charges patronnales)
Ingénieur : 61 000 € / an (montant brut + charges patronnales)
Technicien : 49 000 € /an (montant brut + charges patronnales)</t>
    </r>
  </si>
  <si>
    <t>(nature du travail réalisé par l'agent)</t>
  </si>
  <si>
    <t>On entend par investissements productifs, le soutien à la production primaire agricole ainsi 
qu’aux projets portés par les agriculteurs ou leurs groupements et les investissements qui 
conduisent à une augmentation significative de la valeur ou de la rentabilité de 
l'exploitation agricole ou forestière
La liste des investissements concernés se trouvent à la page 10 du PSR Guadeloupe ainsi que ci-dessous*</t>
  </si>
  <si>
    <t>(1)</t>
  </si>
  <si>
    <t>(2)</t>
  </si>
  <si>
    <t>(3)</t>
  </si>
  <si>
    <t>(4)</t>
  </si>
  <si>
    <t>(5)=(1+2)*(3/12)*4</t>
  </si>
  <si>
    <t>Exemple : partenaire x</t>
  </si>
  <si>
    <t xml:space="preserve">Echanges dev-perf-envir-eco </t>
  </si>
  <si>
    <t xml:space="preserve">Création groupes opérationnels </t>
  </si>
  <si>
    <t>agent x</t>
  </si>
  <si>
    <t>xx</t>
  </si>
  <si>
    <t>Oui</t>
  </si>
  <si>
    <t>o</t>
  </si>
  <si>
    <t>Total pour l'opération</t>
  </si>
  <si>
    <t>* Liste des investissements productifs concernée par cette catégorie de dépense : 
- D’investissements immatériels, y compris non directement liés à des investissements matériels (plan et étude, ingénierie/conseil, diagnostic parcellaire et de territoire, animation associée à l’émergence et la création de projets, frais de personnel, logiciels, prestation de mise en service, frais généraux…).</t>
  </si>
  <si>
    <t xml:space="preserve">Certifié exact et sincère, le (date) </t>
  </si>
  <si>
    <t>Nom, prénom et qualité du représentant du chef de file</t>
  </si>
  <si>
    <t>Cachet et signature :</t>
  </si>
  <si>
    <t>1.2 Prestations (y compris les locations) et achats de matériel</t>
  </si>
  <si>
    <t>Hors coûts salariaux</t>
  </si>
  <si>
    <t xml:space="preserve">Une pièce estimative comparative est nécessaire à partir d'un coût de 3 000 €HT et 2 pièces estimatives à partir de 90 000 €HT
Les dépenses liées aux consommables et fournitures ne sont pas éligibles. Les locations longues durées de véhicules ne sont pas éligibles. </t>
  </si>
  <si>
    <t>Achat de matériel (hors fournitures et consommables)</t>
  </si>
  <si>
    <t>Raison sociale / nom du partenaire qui porte la dépense</t>
  </si>
  <si>
    <t xml:space="preserve">Nom de la prestation </t>
  </si>
  <si>
    <t>pièce estimative choisi par le bénéficiaire</t>
  </si>
  <si>
    <t>On entend par investissements productifs, le soutien à la production primaire agricole ainsi 
qu’aux projets portés par les agriculteurs ou leurs groupements et les investissements qui 
conduisent à une augmentation significative de la valeur ou de la rentabilité de 
l'exploitation agricole ou forestière
La liste des investissements concernés se trouvent à la page 10 du PSR Guadeloupe  ainsi que ci-dessous*</t>
  </si>
  <si>
    <t>n° Devis</t>
  </si>
  <si>
    <t>Montant devis HT
(A)</t>
  </si>
  <si>
    <t>Renseigner la TVA applicable en euros, uniquement si non déduite ou non compensée. Une attestation d'absence de récupération de la TVA est alors à fournir en appui de la demande d'aide. 
(B)</t>
  </si>
  <si>
    <t>Montant total TTC (pour les demandeurs non assujettis à la TVA)
(C = A + B)</t>
  </si>
  <si>
    <t>fournisseurs devis</t>
  </si>
  <si>
    <t>Pompe hydraulique</t>
  </si>
  <si>
    <t>Blando</t>
  </si>
  <si>
    <t>Gmex</t>
  </si>
  <si>
    <t>Pluto</t>
  </si>
  <si>
    <t>total</t>
  </si>
  <si>
    <t>Prestations externes, sous traitance</t>
  </si>
  <si>
    <t>Etude X</t>
  </si>
  <si>
    <t>toto</t>
  </si>
  <si>
    <t>tata</t>
  </si>
  <si>
    <t>* Liste des investissements productifs concernée par cette catégorie de dépense : 
- de construction, d’acquisition et de modernisation des bâtiments y compris le  renforcement de leur performance énergétique, les projets améliorant l’autonomie  alimentaire des élevages, les projets liés au bien-être animal (par exemple pour renforcer 
les progrès en matière d’accès à l’extérieur en filières volailles et porcs ou au pâturage des  ruminants, les conditions de ventilation des bâtiments, le gain d’espace en stabulations ou leur élimination, tout élément favorisant l’expression de comportements naturels des 
animaux comme l’enrichissement du milieu d'élevage avec des matériaux manipulables en filière porcine ou l'accès à des perchoirs en filière volailles.…) et à la biosécurité, à la gestion des effluents, les projets de modernisation de serres, les aires de lavage…
- De diversification des productions,
- D’équipements en matériels individuels ou collectifs, de développement des pratiques  agroécologiques, de biosécurité, des bonnes pratiques de bien-être animal dans différentes filières, de protection contre les risques, d’amélioration de la qualité des produits, notamment sanitaire, de protection contre les aléas climatiques et sanitaires, de réduction des intrants phytopharmaceutiques…
- De numérisation de l’agriculture,
- D’amélioration de l’ergonomie et de la qualité au travail,
- D'irrigation (investissements de production à la parcelle, type pilotage, goutte à goutte, aspersion ; retenues individuelles, forages, pompes, réseaux de transport et distribution...),
- De plantations pérennes (cannes, bananes, prairies, vignes, vergers…),
- D’investissements d’économie d’énergie et/ou de production d’énergie, tel que la  méthanisation ou le photovoltaïque ou l’éolien,
- D’aménagements ou équipements pour le développement de l’activité pastorale, liés à  la haie et l’agroforesterie lorsqu’ils sont à finalité productive et/ou intégrés dans une  approche globale,
- De transformation des produits agricoles et stockage conditionnement/commercialisation des produits agricoles et transformés,
- De diversification des activités de l’exploitation tels que l’agritourisme, l’accueil à la ferme, etc. De valorisation des matières résiduaires organiques,
- D’investissements immatériels, y compris non directement liés à des investissements matériels (plan et étude, ingénierie/conseil, diagnostic parcellaire et de territoire, animation associée à l’émergence et la création de projets, frais de personnel, logiciels, prestation de mise en service, frais généraux…).</t>
  </si>
  <si>
    <t>1.3 Déplacement et hébergement</t>
  </si>
  <si>
    <t>Frais de déplacement et d’hébergement des partenaires (hors déplacement routier, les frais kilométriques et les frais de péage ne sont pas éligibles)</t>
  </si>
  <si>
    <t xml:space="preserve">Une pièce estimative comparative est nécessaire à partir d'un coût de 3 000 €HT et 2 pièces estimatives à partir de 90 000 €HT
A noter que les réservations de billet d'avion et de train doivent être réalisés en classe économique. </t>
  </si>
  <si>
    <t>Nom de la dépense en lien avec la mission</t>
  </si>
  <si>
    <t>Pièces estimatives non retenus par le bénéficiaire (coût raisonnable)</t>
  </si>
  <si>
    <t>On entend par investissements productifs, le soutien à la production primaire agricole ainsi 
qu’aux projets portés par les agriculteurs ou leurs groupements et les investissements qui 
conduisent à une augmentation significative de la valeur ou de la rentabilité de 
l'exploitation agricole ou forestière
La liste des investissements concernés se trouvent à la page 10 du PSR Guadeloupe</t>
  </si>
  <si>
    <t xml:space="preserve">Billet avion </t>
  </si>
  <si>
    <t>Tata</t>
  </si>
  <si>
    <t>Tutu</t>
  </si>
  <si>
    <t>Une pièce estimative comparative est nécessaire à partir d'un coût de 3 000 €HT et 2 pièces estimatives à partir de 90 000 €HT</t>
  </si>
  <si>
    <t xml:space="preserve">Description de la contribution </t>
  </si>
  <si>
    <t xml:space="preserve">Identification de la contribution </t>
  </si>
  <si>
    <t xml:space="preserve">Références devis comparatifs pour les services </t>
  </si>
  <si>
    <t>n° devis</t>
  </si>
  <si>
    <t>Fournisseurs devis</t>
  </si>
  <si>
    <t>Partenaire</t>
  </si>
  <si>
    <t>Work package 
 (intitulé)</t>
  </si>
  <si>
    <t>Description de la contribution</t>
  </si>
  <si>
    <t>Identification du justificatif</t>
  </si>
  <si>
    <t xml:space="preserve">Montant présenté </t>
  </si>
  <si>
    <t>Pièces estimatives comparatives(coût raisonnable)</t>
  </si>
  <si>
    <t>Prestation de conseil</t>
  </si>
  <si>
    <t>Non</t>
  </si>
  <si>
    <t>HT</t>
  </si>
  <si>
    <t>1.5 Coûts de participation des agriculteurs</t>
  </si>
  <si>
    <t>Type de participation (journée, séminaire, réunions)</t>
  </si>
  <si>
    <t>Nombre d'agriculteurs (A)</t>
  </si>
  <si>
    <t>Coût horaire - SMIC (B)</t>
  </si>
  <si>
    <t>Nb d'heures (C )</t>
  </si>
  <si>
    <t>Sous-total frais temps passé (A*B*C)</t>
  </si>
  <si>
    <t>Nb déplacement par agriculteur (D)</t>
  </si>
  <si>
    <t xml:space="preserve">Montant frais de déplacement (A*D* forfait) </t>
  </si>
  <si>
    <t xml:space="preserve">Nb repas par agriculteur (E ) </t>
  </si>
  <si>
    <t xml:space="preserve">Montant frais de restauration (A*E*forfait) </t>
  </si>
  <si>
    <t>Montant total</t>
  </si>
  <si>
    <t>Exemple : Partenaire X</t>
  </si>
  <si>
    <t xml:space="preserve">Outils-num-agri-ali </t>
  </si>
  <si>
    <t xml:space="preserve">Projets groupes opérationnels </t>
  </si>
  <si>
    <t xml:space="preserve">séminaire </t>
  </si>
  <si>
    <t>1.6 Amortissement</t>
  </si>
  <si>
    <t xml:space="preserve">L’amortissement de matériels existants avant le démarrage de l’opération ne sont pas éligibles. </t>
  </si>
  <si>
    <t xml:space="preserve">Poste de dépense </t>
  </si>
  <si>
    <t>Description du bien</t>
  </si>
  <si>
    <t>Lien avec l’opération</t>
  </si>
  <si>
    <t>Date de début d’amortissement</t>
  </si>
  <si>
    <t>Durée d’amortissement</t>
  </si>
  <si>
    <t>Montant de l’amortissement présenté</t>
  </si>
  <si>
    <t>Numéro de la pièce justificative</t>
  </si>
  <si>
    <t>Nombre</t>
  </si>
  <si>
    <t>Unité (mois, trimestre, année)</t>
  </si>
  <si>
    <t xml:space="preserve">Mentions-valo </t>
  </si>
  <si>
    <t>Diffusion projet</t>
  </si>
  <si>
    <t>Equipement spécifique</t>
  </si>
  <si>
    <t>Lien détaillé avec l'opération</t>
  </si>
  <si>
    <t>6 mois</t>
  </si>
  <si>
    <t>20000</t>
  </si>
  <si>
    <t>4000</t>
  </si>
  <si>
    <t>40000</t>
  </si>
  <si>
    <t>10000</t>
  </si>
  <si>
    <t>=(I8+J8)*(K8/12)*L8</t>
  </si>
  <si>
    <t>=H12+I12</t>
  </si>
  <si>
    <t>50000</t>
  </si>
  <si>
    <t>=M12+N12</t>
  </si>
  <si>
    <t>=SOMME(R12:S12)</t>
  </si>
  <si>
    <t>=0,2*R12</t>
  </si>
  <si>
    <t>45000</t>
  </si>
  <si>
    <t>=R40+S40</t>
  </si>
  <si>
    <t>=0,2*R40</t>
  </si>
  <si>
    <t>4500</t>
  </si>
  <si>
    <t>=M40+N40</t>
  </si>
  <si>
    <t>=0,2*M40</t>
  </si>
  <si>
    <t>2500</t>
  </si>
  <si>
    <t>=H40+I40</t>
  </si>
  <si>
    <t>=0,2*H40</t>
  </si>
  <si>
    <t>2001</t>
  </si>
  <si>
    <t>=0,2*H10</t>
  </si>
  <si>
    <t>=H10+I10</t>
  </si>
  <si>
    <t>20500</t>
  </si>
  <si>
    <t>=0,2*M10</t>
  </si>
  <si>
    <t>=M10+N10</t>
  </si>
  <si>
    <t>23000</t>
  </si>
  <si>
    <t>=R10+S10</t>
  </si>
  <si>
    <t>=0,2*H9</t>
  </si>
  <si>
    <t>=H9+I9</t>
  </si>
  <si>
    <t>=0,2*M9</t>
  </si>
  <si>
    <t>=M9+N9</t>
  </si>
  <si>
    <t>=R9+S9</t>
  </si>
  <si>
    <t>11,88</t>
  </si>
  <si>
    <t>12</t>
  </si>
  <si>
    <t>4</t>
  </si>
  <si>
    <t>Montant présenté TTC</t>
  </si>
  <si>
    <t>(montant de la recette prévisionnelle générée par l'opération si le porteur récupère la TVA)</t>
  </si>
  <si>
    <t>(montant de la recette prévisionnelle générée par l'opération si le porteur ne récupère pas la TVA)</t>
  </si>
  <si>
    <t>Partie réservée à l'administration - Instruction des ressources prévisionnelles de l'opération</t>
  </si>
  <si>
    <t xml:space="preserve">Instruction des Financements d'origine publique </t>
  </si>
  <si>
    <t xml:space="preserve">Montants présentés en € </t>
  </si>
  <si>
    <t xml:space="preserve">Montant retenu </t>
  </si>
  <si>
    <t xml:space="preserve">commentaires de l'instructeur </t>
  </si>
  <si>
    <t>Montant écarté</t>
  </si>
  <si>
    <t>Montant retenu HT</t>
  </si>
  <si>
    <t>Contrôle bloquant, vérification et traçage sur les montants</t>
  </si>
  <si>
    <t>(report automatique de la demande. Corriger les informations des cellules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</si>
  <si>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</si>
  <si>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</si>
  <si>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</si>
  <si>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Total retenu</t>
  </si>
  <si>
    <t>Partie réservée à l'administration - Instruction des recettes nettes générées par l'opération par partenaire</t>
  </si>
  <si>
    <t>Montant retenu TTC</t>
  </si>
  <si>
    <t>TOTAL RECETTES NETTES INSTRUITES</t>
  </si>
  <si>
    <t>MONTANT ECARTE</t>
  </si>
  <si>
    <t>Partie à remplir par le bénéficiaire</t>
  </si>
  <si>
    <t>Partie réservée à l'administration - Instruction des dépenses de frais de personnel</t>
  </si>
  <si>
    <t>Montant retenu</t>
  </si>
  <si>
    <t>Commentaires du Service Instructeur</t>
  </si>
  <si>
    <t>Salaire brut
(report automatique de la demande. Corriger les informations des cellules selon les modalités d'instruction)</t>
  </si>
  <si>
    <t>Charges patronales
(report automatique de la demande. Corriger les informations des cellules selon les modalités d'instruction)</t>
  </si>
  <si>
    <t>Total
(report automatique de la demande. Corriger les informations des cellules selon les modalités d'instruction)</t>
  </si>
  <si>
    <t>(saisie automatique à corriger selon les modalités d'instruction)</t>
  </si>
  <si>
    <t>=SI.CONDITIONS(AA9&gt;M9;"KO : Le montant retenu est supérieur au montant présenté. Merci de revoir la ligne de dépense ou plafonner son montant.";M9=0;"";AA9=M9;"OK";AA9&lt;M9;"Montant instruit inférieur au montant présenté.")</t>
  </si>
  <si>
    <t>Partie réservée à l'administration - Instruction des dépenses d'achat de matériel</t>
  </si>
  <si>
    <t xml:space="preserve">Le principe de coûts raisonnables a-t-il été respecté ? </t>
  </si>
  <si>
    <t>Raison sociale / nom du partenaire qui porte la dépense
(report automatique de la demande. Corriger les informations des cellules selon les modalités d'instruction)</t>
  </si>
  <si>
    <t>Nom de la prestation 
(report automatique de la demande. Corriger les informations des cellules selon les modalités d'instruction)</t>
  </si>
  <si>
    <t>pièce estimative choisi par le bénéficiaire
(report automatique de la demande. Corriger les informations des cellules selon les modalités d'instruction)</t>
  </si>
  <si>
    <t>(Oui/Non, préciser les montants présentés par le porteur)</t>
  </si>
  <si>
    <r>
      <rPr>
        <b/>
        <sz val="11"/>
        <color theme="1"/>
        <rFont val="Arial"/>
        <family val="2"/>
      </rPr>
      <t>Raison sociale / nom du partenaire qui porte la dépense</t>
    </r>
    <r>
      <rPr>
        <sz val="11"/>
        <color theme="1"/>
        <rFont val="Arial"/>
        <family val="2"/>
      </rPr>
      <t xml:space="preserve">
(report automatique de la demande. Corriger les informations des cellules selon les modalités d'instruction)</t>
    </r>
  </si>
  <si>
    <t xml:space="preserve">Montant total </t>
  </si>
  <si>
    <t>Recettes prévisionelles générées instruites</t>
  </si>
  <si>
    <t xml:space="preserve">Partie réservée à l'administration - Récapitulatif des dépenses de l'opération retenues à l'instruction </t>
  </si>
  <si>
    <t>Assiette PSN retenue suite application des RIF et instruction</t>
  </si>
  <si>
    <t>Ecartés</t>
  </si>
  <si>
    <t>TAP réglementaire du dispositif /TMAP</t>
  </si>
  <si>
    <t>Seuil du dispositif</t>
  </si>
  <si>
    <t>Plafond du dispositif</t>
  </si>
  <si>
    <t>Aide publique de la catégorie de dépense (RIF appliqué)</t>
  </si>
  <si>
    <t xml:space="preserve">Annexe 2 : Plan de financement </t>
  </si>
  <si>
    <t>Pas de seuil sur ce dispositif</t>
  </si>
  <si>
    <t>Présence ou non d'investissement productifs</t>
  </si>
  <si>
    <t>Investissement productif</t>
  </si>
  <si>
    <t>Investissement non-productif</t>
  </si>
  <si>
    <t>Dépenses présentées</t>
  </si>
  <si>
    <t>=F10*G10*H10</t>
  </si>
  <si>
    <t>=F10*J10*20</t>
  </si>
  <si>
    <t>=F10*L10*17,7</t>
  </si>
  <si>
    <t>=I10+K10+M10</t>
  </si>
  <si>
    <t>Tableau récapitulatif des dépenses prévisionnelles de l'opération
(données à titre informatif ne valant ni promesse d'attribution de l'aide, ni contractualisation des montants indiqués)</t>
  </si>
  <si>
    <r>
      <t xml:space="preserve">Assiette PSN retenue suite application des RIF
</t>
    </r>
    <r>
      <rPr>
        <b/>
        <sz val="11"/>
        <color theme="1"/>
        <rFont val="Calibri"/>
        <family val="2"/>
        <scheme val="minor"/>
      </rPr>
      <t>(données à titre informatif ne valant ni promesse d'attribution de l'aide, ni contractualisation des montants indiqués)</t>
    </r>
  </si>
  <si>
    <t>N/A</t>
  </si>
  <si>
    <t>Présentation des postes et des type d'actions liés au dispositif 77.01</t>
  </si>
  <si>
    <t>Rentrer ici manuellement les type d'actions pour lesquelles des dépenses ont été présentées</t>
  </si>
  <si>
    <t>Type d'action</t>
  </si>
  <si>
    <t>Rentrer ici manuellement les types d'actions pour lesquelles des dépenses ont été présentées</t>
  </si>
  <si>
    <t>Autofinancement du type d'action</t>
  </si>
  <si>
    <t>Description du type d'action</t>
  </si>
  <si>
    <t>(Reprendre les types d'actions choisis tel que rempli dans l'onglet 0-Presentation poste-typeaction)</t>
  </si>
  <si>
    <t>(Reprendre les postes choisis tel que rempli dans l'onglet 0-Presentation poste-typeaction)</t>
  </si>
  <si>
    <t>Type d'action détaillé</t>
  </si>
  <si>
    <t>L’émergence de groupes opérationnels, afin de donner l’opportunité à des porteurs de développer ou affiner leurs idées, leurs partenariats, leurs projets (Création groupes opérationnels)</t>
  </si>
  <si>
    <t>Total présenté par le partenaire</t>
  </si>
  <si>
    <t>Type d'action détaillée</t>
  </si>
  <si>
    <t>Type de fonction de l'agent</t>
  </si>
  <si>
    <t>Pièce estimative choisi par le bénéficiaire</t>
  </si>
  <si>
    <r>
      <t xml:space="preserve">Pièce estimative </t>
    </r>
    <r>
      <rPr>
        <b/>
        <u/>
        <sz val="11"/>
        <rFont val="Calibri"/>
        <family val="2"/>
        <scheme val="minor"/>
      </rPr>
      <t>non retenue</t>
    </r>
    <r>
      <rPr>
        <b/>
        <sz val="11"/>
        <rFont val="Calibri"/>
        <family val="2"/>
        <scheme val="minor"/>
      </rPr>
      <t xml:space="preserve"> par le bénéficiaire (coût raisonnable)</t>
    </r>
  </si>
  <si>
    <t>Type action détaillée</t>
  </si>
  <si>
    <r>
      <t>[B]</t>
    </r>
    <r>
      <rPr>
        <sz val="11"/>
        <rFont val="Calibri"/>
        <family val="2"/>
        <scheme val="minor"/>
      </rPr>
      <t xml:space="preserve"> SMIC horaire brut  au 01/01/2025 = 11.88 € - le SMIC est normalement revalorisé au 1</t>
    </r>
    <r>
      <rPr>
        <vertAlign val="superscript"/>
        <sz val="11"/>
        <rFont val="Calibri"/>
        <family val="2"/>
        <scheme val="minor"/>
      </rPr>
      <t>er</t>
    </r>
    <r>
      <rPr>
        <sz val="11"/>
        <rFont val="Calibri"/>
        <family val="2"/>
        <scheme val="minor"/>
      </rPr>
      <t xml:space="preserve">  janvier de chaque année.</t>
    </r>
  </si>
  <si>
    <r>
      <t>I</t>
    </r>
    <r>
      <rPr>
        <sz val="11"/>
        <rFont val="Arial"/>
        <family val="2"/>
      </rPr>
      <t xml:space="preserve"> les cellules de couleur</t>
    </r>
    <r>
      <rPr>
        <b/>
        <sz val="11"/>
        <color indexed="44"/>
        <rFont val="Arial"/>
        <family val="2"/>
      </rPr>
      <t xml:space="preserve"> bleue </t>
    </r>
    <r>
      <rPr>
        <sz val="11"/>
        <rFont val="Arial"/>
        <family val="2"/>
      </rPr>
      <t>ont une formule automatisée</t>
    </r>
  </si>
  <si>
    <t>Nb repas par agriculteur (E )</t>
  </si>
  <si>
    <t>Montant frais de déplacement (A*D* forfait)</t>
  </si>
  <si>
    <t>Nb d'heures ©</t>
  </si>
  <si>
    <r>
      <t>[D]</t>
    </r>
    <r>
      <rPr>
        <sz val="11"/>
        <rFont val="Calibri"/>
        <family val="2"/>
        <scheme val="minor"/>
      </rPr>
      <t xml:space="preserve"> Le forfait applicable pour le trajet domicile/lieu de la réunion en aller/ retour est de 20 euros par jour. </t>
    </r>
  </si>
  <si>
    <r>
      <t>[D]</t>
    </r>
    <r>
      <rPr>
        <sz val="11"/>
        <rFont val="Calibri"/>
        <family val="2"/>
        <scheme val="minor"/>
      </rPr>
      <t xml:space="preserve"> Classe économique.</t>
    </r>
  </si>
  <si>
    <r>
      <t>[E]</t>
    </r>
    <r>
      <rPr>
        <sz val="11"/>
        <rFont val="Calibri"/>
        <family val="2"/>
        <scheme val="minor"/>
      </rPr>
      <t xml:space="preserve"> Forfait de 17,70 € par repas.</t>
    </r>
  </si>
  <si>
    <t>Montants Présentés</t>
  </si>
  <si>
    <t>Recettes prévisionnelles générées</t>
  </si>
  <si>
    <t>STRATEGIE REGIONALE GUADELOUPE FEADER 2023-2027</t>
  </si>
  <si>
    <t>INTITULE DE L'OPERATION</t>
  </si>
  <si>
    <t>Mesure 77.05 : LEADER</t>
  </si>
  <si>
    <t xml:space="preserve">Plan de financement prévisionnel </t>
  </si>
  <si>
    <t>version 5 - Avril 2025</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</si>
  <si>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</si>
  <si>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t>Consignes d'utilisation</t>
  </si>
  <si>
    <r>
      <t xml:space="preserve">Ressources prévisionnelles - onglet A :
</t>
    </r>
    <r>
      <rPr>
        <sz val="12"/>
        <color theme="1"/>
        <rFont val="Calibri"/>
        <family val="2"/>
        <scheme val="minor"/>
      </rPr>
      <t>Indiquez vos ressources prévisionnelles</t>
    </r>
  </si>
  <si>
    <r>
      <t xml:space="preserve">Présentation des postes et des types d'actions - onglet 0 :
</t>
    </r>
    <r>
      <rPr>
        <sz val="12"/>
        <color theme="1"/>
        <rFont val="Calibri"/>
        <family val="2"/>
        <scheme val="minor"/>
      </rPr>
      <t xml:space="preserve">L'onglet "0-Présentation poste-typeaction vise à faciliter la compréhension du projet, et permet de regrouper différentes dépenses à une même activité en poste de dépense et en type d'action. Cet onglet est à remplir en précisant, pour chaque poste de dépense qui sera par la suite saisi dans les onglets 1 à 8, le type d'action auquel il se rattache et ses modalités de prise en compte (soit au réel, soit par application d'une option de coûts simplifiés). Le poste de dépense correspond à l'intitulé des onglets 1 à 8. Le type d'action correspond aux actions éligibles à la notice. 
Les lignes grises vous montrent :
- Les différents types d'actions éligibles ;
- Les différentes modalités possibles de présenter chaque poste de dépense (au réel ou OCS) ;
- Les différents postes de dépenses (cf. menu déroulant). 
Les </t>
    </r>
    <r>
      <rPr>
        <b/>
        <sz val="12"/>
        <color theme="1"/>
        <rFont val="Calibri"/>
        <family val="2"/>
        <scheme val="minor"/>
      </rPr>
      <t>lignes blanches doivent être remplies</t>
    </r>
    <r>
      <rPr>
        <sz val="12"/>
        <color theme="1"/>
        <rFont val="Calibri"/>
        <family val="2"/>
        <scheme val="minor"/>
      </rPr>
      <t xml:space="preserve"> et montrent en synthèse à l'administration quels sont :
- Les types d'actions présentés ;
- La modalité utilisée pour présenter chaque catégorie (réel/OCS) ;
- Les différentes postes de dépenses présentés.</t>
    </r>
  </si>
  <si>
    <r>
      <rPr>
        <b/>
        <sz val="12"/>
        <color theme="1"/>
        <rFont val="Calibri"/>
        <family val="2"/>
        <scheme val="minor"/>
      </rPr>
      <t>Dépenses prévisionnelles - onglets 1 à 8 :</t>
    </r>
    <r>
      <rPr>
        <sz val="12"/>
        <color theme="1"/>
        <rFont val="Calibri"/>
        <family val="2"/>
        <scheme val="minor"/>
      </rPr>
      <t xml:space="preserve">
Pour chaque type de dépense prévisionnelle (onglets 1 à 8),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gris clair ne sont pas à saisir et sont calculées à partir des informations saisies. </t>
    </r>
    <r>
      <rPr>
        <b/>
        <sz val="12"/>
        <color rgb="FFFF0000"/>
        <rFont val="Calibri"/>
        <family val="2"/>
        <scheme val="minor"/>
      </rPr>
      <t xml:space="preserve">
</t>
    </r>
    <r>
      <rPr>
        <sz val="12"/>
        <rFont val="Calibri"/>
        <family val="2"/>
        <scheme val="minor"/>
      </rPr>
      <t xml:space="preserve">- Sur chaque onglet, une ligne grisée vous servira d'exemple. Elle est pré-renseignée afin de vous guider dans la saisie des lignes de dépenses.
- l'onglet "synthèse des dépenses bénéficiaire" est complété automatiquement à partir des informations saisies dans les autres onglets. </t>
    </r>
    <r>
      <rPr>
        <sz val="12"/>
        <color theme="1"/>
        <rFont val="Calibri"/>
        <family val="2"/>
        <scheme val="minor"/>
      </rPr>
      <t xml:space="preserve">
Procéder de façon successive dans chaque onglet concerné (A- Ressources prévisionnelles, 0-Présentation poste-typeaction, 1-Investissements, etc.). </t>
    </r>
  </si>
  <si>
    <t>Une fois toutes les dépenses prévisionnelles renseignées, se rendre dans l'onglet de synthèse :</t>
  </si>
  <si>
    <t xml:space="preserve">. consulter les montants groupés par poste et par type d'action, puis les reporter dans EUROPAC ; 
. enregistrer le présent document, puis le téléchargez dans EUROPAC dans la partie pièces justificatives. </t>
  </si>
  <si>
    <t>Rappels généraux et points de vigilance</t>
  </si>
  <si>
    <t xml:space="preserve">.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mieux disant sera privilégié. Si celui-ci ne correspond pas au devis le moins cher, une note justificative du choix d'un devis plus cher devra être produite et sera soumise à arbitrage du service instructeur, qui considérera l'effectivité des arguments avancés et plafonnera, le cas échéant, la dépense au devis le moins cher. En cas d'absence de la note évoquée, la dépense sera également plafonnée aux montants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
</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</si>
  <si>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</si>
  <si>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</si>
  <si>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r>
      <t xml:space="preserve">Présentation des postes et des types d'actions - onglet 0 :
</t>
    </r>
    <r>
      <rPr>
        <sz val="12"/>
        <color theme="1"/>
        <rFont val="Calibri"/>
        <family val="2"/>
        <scheme val="minor"/>
      </rPr>
      <t xml:space="preserve">L'onglet "0-Présentation poste-typeaction" vise à faciliter la compréhension du projet, et permet de regrouper différentes dépenses à une même activité en poste de dépense et en type d'action. Cet onglet est à remplir en précisant, pour chaque poste de dépense qui sera par la suite saisi dans les onglets 1 à 8, le type d'action auquel il se rattache et ses modalités de prise en compte (soit au réel, soit par application d'une option de coûts simplifiés). Le poste de dépense correspond à l'intitulé des onglets 1.1 à 1.6. Le type d'action correspond aux actions éligibles à la notice. 
Les lignes grises vous montrent :
- Les différents types d'actions éligibles ;
- Les différentes modalités possibles de présenter chaque poste de dépense (au réel ou OCS) ;
- Les différents postes de dépenses (cf. menu déroulant). 
Les </t>
    </r>
    <r>
      <rPr>
        <b/>
        <sz val="12"/>
        <color theme="1"/>
        <rFont val="Calibri"/>
        <family val="2"/>
        <scheme val="minor"/>
      </rPr>
      <t>lignes blanches doivent être remplies</t>
    </r>
    <r>
      <rPr>
        <sz val="12"/>
        <color theme="1"/>
        <rFont val="Calibri"/>
        <family val="2"/>
        <scheme val="minor"/>
      </rPr>
      <t xml:space="preserve"> et montrent en synthèse à l'administration quels sont :
- Les types d'actions présentés ;
- La modalité utilisée pour présenter chaque catégorie (réel/OCS) ;
- Les différentes postes de dépenses présentés.</t>
    </r>
  </si>
  <si>
    <r>
      <rPr>
        <b/>
        <sz val="12"/>
        <color theme="1"/>
        <rFont val="Calibri"/>
        <family val="2"/>
        <scheme val="minor"/>
      </rPr>
      <t>Dépenses prévisionnelles - onglets 1.1 à 1.6 :</t>
    </r>
    <r>
      <rPr>
        <sz val="12"/>
        <color theme="1"/>
        <rFont val="Calibri"/>
        <family val="2"/>
        <scheme val="minor"/>
      </rPr>
      <t xml:space="preserve">
Pour chaque type de dépense prévisionnelle (onglets 1.1 à 1.6),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gris clair ne sont pas à saisir et sont calculées à partir des informations saisies. </t>
    </r>
    <r>
      <rPr>
        <b/>
        <sz val="12"/>
        <color rgb="FFFF0000"/>
        <rFont val="Calibri"/>
        <family val="2"/>
        <scheme val="minor"/>
      </rPr>
      <t xml:space="preserve">
</t>
    </r>
    <r>
      <rPr>
        <sz val="12"/>
        <rFont val="Calibri"/>
        <family val="2"/>
        <scheme val="minor"/>
      </rPr>
      <t xml:space="preserve">- Sur chaque onglet, une ligne grisée vous servira d'exemple. Elle est pré-renseignée afin de vous guider dans la saisie des lignes de dépenses.
- l'onglet "synthèse des dépenses bénéficiaire" est complété automatiquement à partir des informations saisies dans les autres onglets. </t>
    </r>
    <r>
      <rPr>
        <sz val="12"/>
        <color theme="1"/>
        <rFont val="Calibri"/>
        <family val="2"/>
        <scheme val="minor"/>
      </rPr>
      <t xml:space="preserve">
Procéder de façon successive dans chaque onglet concerné (A- Ressources prévisionnelles, 0-Présentation poste-typeaction, 1-Investissements, etc.). </t>
    </r>
  </si>
  <si>
    <t>Description du type d'action détaillé</t>
  </si>
  <si>
    <t>Poste de dépense (Onglets 1.1 à 1.6)</t>
  </si>
  <si>
    <t>Types d'actions et postes de dépenses pour le dispositif 77.01</t>
  </si>
  <si>
    <t>Montant d'aide calculé du type d'action</t>
  </si>
  <si>
    <t>z</t>
  </si>
  <si>
    <t>Mesure 77.01 : Partenariat Européen d'Innovation</t>
  </si>
  <si>
    <t>version 3 -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</si>
</sst>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quot;;[Red]\-#,##0\ &quot;€&quot;"/>
    <numFmt numFmtId="7" formatCode="#,##0.00\ &quot;€&quot;;\-#,##0.00\ &quot;€&quot;"/>
    <numFmt numFmtId="44" formatCode="_-* #,##0.00\ &quot;€&quot;_-;\-* #,##0.00\ &quot;€&quot;_-;_-* &quot;-&quot;??\ &quot;€&quot;_-;_-@_-"/>
    <numFmt numFmtId="164" formatCode="_-* #,##0.00\ [$€-1]_-;\-* #,##0.00\ [$€-1]_-;_-* &quot;-&quot;??\ [$€-1]_-;_-@_-"/>
    <numFmt numFmtId="165" formatCode="_-* #,##0.00&quot; €&quot;_-;\-* #,##0.00&quot; €&quot;_-;_-* &quot;-&quot;??&quot; €&quot;_-;_-@_-"/>
    <numFmt numFmtId="166" formatCode="_-* #,##0.00&quot; €&quot;_-;\-* #,##0.00&quot; €&quot;_-;_-* &quot;-?? €&quot;_-;_-@_-"/>
    <numFmt numFmtId="167" formatCode="#,##0.00\ &quot;€&quot;"/>
    <numFmt numFmtId="168" formatCode="[$-F800]dddd\,\ mmmm\ dd\,\ yyyy"/>
    <numFmt numFmtId="169" formatCode="_-* #,##0.00\ [$€-40C]_-;\-* #,##0.00\ [$€-40C]_-;_-* &quot;-&quot;??\ [$€-40C]_-;_-@_-"/>
    <numFmt numFmtId="170" formatCode="#,##0\ &quot;€&quot;"/>
  </numFmts>
  <fonts count="78" x14ac:knownFonts="1">
    <font>
      <sz val="11"/>
      <color theme="1"/>
      <name val="Calibri"/>
      <family val="2"/>
      <scheme val="minor"/>
    </font>
    <font>
      <sz val="11"/>
      <color theme="1"/>
      <name val="Calibri"/>
      <family val="2"/>
      <scheme val="minor"/>
    </font>
    <font>
      <sz val="10"/>
      <name val="Arial"/>
      <family val="2"/>
    </font>
    <font>
      <sz val="14"/>
      <name val="Wingdings"/>
      <charset val="2"/>
    </font>
    <font>
      <sz val="11"/>
      <color indexed="8"/>
      <name val="Calibri"/>
      <family val="2"/>
    </font>
    <font>
      <b/>
      <sz val="11"/>
      <name val="Calibri"/>
      <family val="2"/>
    </font>
    <font>
      <sz val="11"/>
      <name val="Calibri"/>
      <family val="2"/>
    </font>
    <font>
      <sz val="10"/>
      <name val="Calibri"/>
      <family val="2"/>
    </font>
    <font>
      <b/>
      <sz val="12"/>
      <name val="Calibri"/>
      <family val="2"/>
    </font>
    <font>
      <b/>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1"/>
      <color rgb="FFC00000"/>
      <name val="Calibri"/>
      <family val="2"/>
      <scheme val="minor"/>
    </font>
    <font>
      <b/>
      <sz val="11"/>
      <color rgb="FFC00000"/>
      <name val="Calibri"/>
      <family val="2"/>
      <scheme val="minor"/>
    </font>
    <font>
      <b/>
      <sz val="16"/>
      <color theme="1"/>
      <name val="Calibri"/>
      <family val="2"/>
      <scheme val="minor"/>
    </font>
    <font>
      <sz val="10"/>
      <color theme="1"/>
      <name val="Wingdings"/>
      <charset val="2"/>
    </font>
    <font>
      <sz val="11"/>
      <name val="Calibri"/>
      <family val="2"/>
      <scheme val="minor"/>
    </font>
    <font>
      <b/>
      <sz val="10"/>
      <color indexed="44"/>
      <name val="Arial"/>
      <family val="2"/>
    </font>
    <font>
      <b/>
      <sz val="16"/>
      <name val="Calibri"/>
      <family val="2"/>
    </font>
    <font>
      <i/>
      <sz val="11"/>
      <name val="Calibri"/>
      <family val="2"/>
      <scheme val="minor"/>
    </font>
    <font>
      <b/>
      <i/>
      <sz val="11"/>
      <name val="Calibri"/>
      <family val="2"/>
      <scheme val="minor"/>
    </font>
    <font>
      <sz val="11"/>
      <color rgb="FFFF0000"/>
      <name val="Calibri"/>
      <family val="2"/>
      <scheme val="minor"/>
    </font>
    <font>
      <sz val="11"/>
      <color theme="1"/>
      <name val="Arial"/>
      <family val="2"/>
    </font>
    <font>
      <b/>
      <sz val="11"/>
      <color theme="1"/>
      <name val="Arial"/>
      <family val="2"/>
    </font>
    <font>
      <b/>
      <sz val="18"/>
      <color theme="1"/>
      <name val="Calibri"/>
      <family val="2"/>
      <scheme val="minor"/>
    </font>
    <font>
      <b/>
      <sz val="11"/>
      <color rgb="FF0070C0"/>
      <name val="Calibri"/>
      <family val="2"/>
      <scheme val="minor"/>
    </font>
    <font>
      <sz val="11"/>
      <color rgb="FF0070C0"/>
      <name val="Calibri"/>
      <family val="2"/>
      <scheme val="minor"/>
    </font>
    <font>
      <b/>
      <sz val="20"/>
      <name val="Calibri"/>
      <family val="2"/>
      <scheme val="minor"/>
    </font>
    <font>
      <sz val="10"/>
      <name val="Calibri"/>
      <family val="2"/>
      <scheme val="minor"/>
    </font>
    <font>
      <sz val="10"/>
      <color theme="1"/>
      <name val="Calibri"/>
      <family val="2"/>
      <scheme val="minor"/>
    </font>
    <font>
      <sz val="10"/>
      <color rgb="FFFF0000"/>
      <name val="Calibri"/>
      <family val="2"/>
      <scheme val="minor"/>
    </font>
    <font>
      <b/>
      <i/>
      <sz val="11"/>
      <name val="Calibri"/>
      <family val="2"/>
    </font>
    <font>
      <sz val="14"/>
      <color theme="1"/>
      <name val="Calibri"/>
      <family val="2"/>
      <scheme val="minor"/>
    </font>
    <font>
      <b/>
      <sz val="20"/>
      <color theme="1"/>
      <name val="Calibri"/>
      <family val="2"/>
      <scheme val="minor"/>
    </font>
    <font>
      <sz val="14"/>
      <name val="Calibri"/>
      <family val="2"/>
      <scheme val="minor"/>
    </font>
    <font>
      <b/>
      <sz val="10"/>
      <name val="Calibri"/>
      <family val="2"/>
      <scheme val="minor"/>
    </font>
    <font>
      <i/>
      <sz val="10"/>
      <name val="Calibri"/>
      <family val="2"/>
      <scheme val="minor"/>
    </font>
    <font>
      <sz val="9"/>
      <name val="Calibri"/>
      <family val="2"/>
      <scheme val="minor"/>
    </font>
    <font>
      <sz val="8"/>
      <name val="Calibri"/>
      <family val="2"/>
      <scheme val="minor"/>
    </font>
    <font>
      <i/>
      <sz val="9"/>
      <name val="Calibri"/>
      <family val="2"/>
      <scheme val="minor"/>
    </font>
    <font>
      <b/>
      <u/>
      <sz val="10"/>
      <name val="Calibri"/>
      <family val="2"/>
      <scheme val="minor"/>
    </font>
    <font>
      <sz val="14"/>
      <color rgb="FFFF0000"/>
      <name val="Calibri"/>
      <family val="2"/>
      <scheme val="minor"/>
    </font>
    <font>
      <b/>
      <u/>
      <sz val="10"/>
      <color rgb="FFFF0000"/>
      <name val="Calibri"/>
      <family val="2"/>
      <scheme val="minor"/>
    </font>
    <font>
      <b/>
      <i/>
      <sz val="9"/>
      <color rgb="FFC00000"/>
      <name val="Calibri"/>
      <family val="2"/>
      <scheme val="minor"/>
    </font>
    <font>
      <b/>
      <i/>
      <sz val="12"/>
      <color theme="1"/>
      <name val="Calibri"/>
      <family val="2"/>
      <scheme val="minor"/>
    </font>
    <font>
      <b/>
      <sz val="16"/>
      <color theme="0"/>
      <name val="Calibri"/>
      <family val="2"/>
      <scheme val="minor"/>
    </font>
    <font>
      <b/>
      <sz val="20"/>
      <color theme="0"/>
      <name val="Calibri"/>
      <family val="2"/>
      <scheme val="minor"/>
    </font>
    <font>
      <b/>
      <sz val="14"/>
      <name val="Calibri"/>
      <family val="2"/>
      <scheme val="minor"/>
    </font>
    <font>
      <b/>
      <sz val="11"/>
      <color theme="0"/>
      <name val="Calibri"/>
      <family val="2"/>
      <scheme val="minor"/>
    </font>
    <font>
      <b/>
      <i/>
      <sz val="11"/>
      <color theme="1"/>
      <name val="Calibri"/>
      <family val="2"/>
      <scheme val="minor"/>
    </font>
    <font>
      <b/>
      <sz val="18"/>
      <name val="Calibri"/>
      <family val="2"/>
      <scheme val="minor"/>
    </font>
    <font>
      <b/>
      <sz val="16"/>
      <name val="Calibri"/>
      <family val="2"/>
      <scheme val="minor"/>
    </font>
    <font>
      <b/>
      <u/>
      <sz val="11"/>
      <name val="Calibri"/>
      <family val="2"/>
      <scheme val="minor"/>
    </font>
    <font>
      <b/>
      <sz val="12"/>
      <name val="Calibri"/>
      <family val="2"/>
      <scheme val="minor"/>
    </font>
    <font>
      <sz val="12"/>
      <name val="Calibri"/>
      <family val="2"/>
      <scheme val="minor"/>
    </font>
    <font>
      <vertAlign val="superscript"/>
      <sz val="11"/>
      <name val="Calibri"/>
      <family val="2"/>
      <scheme val="minor"/>
    </font>
    <font>
      <sz val="11"/>
      <name val="Wingdings"/>
      <charset val="2"/>
    </font>
    <font>
      <sz val="11"/>
      <name val="Arial"/>
      <family val="2"/>
    </font>
    <font>
      <b/>
      <sz val="11"/>
      <color indexed="44"/>
      <name val="Arial"/>
      <family val="2"/>
    </font>
    <font>
      <sz val="11"/>
      <color theme="1"/>
      <name val="Wingdings"/>
      <charset val="2"/>
    </font>
    <font>
      <sz val="11"/>
      <name val="Tahoma"/>
      <family val="2"/>
    </font>
    <font>
      <sz val="11"/>
      <color theme="1"/>
      <name val="Calibri"/>
      <family val="2"/>
    </font>
    <font>
      <sz val="10"/>
      <color rgb="FFC00000"/>
      <name val="Calibri"/>
      <family val="2"/>
      <scheme val="minor"/>
    </font>
    <font>
      <i/>
      <sz val="11"/>
      <name val="Calibri"/>
      <family val="2"/>
    </font>
    <font>
      <b/>
      <sz val="16"/>
      <color rgb="FF002060"/>
      <name val="Calibri"/>
      <family val="2"/>
      <scheme val="minor"/>
    </font>
    <font>
      <b/>
      <sz val="16"/>
      <color theme="1" tint="0.499984740745262"/>
      <name val="Calibri"/>
      <family val="2"/>
      <scheme val="minor"/>
    </font>
    <font>
      <b/>
      <sz val="22"/>
      <color theme="1"/>
      <name val="Calibri"/>
      <family val="2"/>
      <scheme val="minor"/>
    </font>
    <font>
      <b/>
      <sz val="12"/>
      <color theme="1"/>
      <name val="Calibri"/>
      <family val="2"/>
      <scheme val="minor"/>
    </font>
    <font>
      <b/>
      <sz val="14"/>
      <color rgb="FFFF0000"/>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b/>
      <sz val="16"/>
      <color rgb="FFFF0000"/>
      <name val="Calibri"/>
      <family val="2"/>
      <scheme val="minor"/>
    </font>
    <font>
      <b/>
      <u/>
      <sz val="14"/>
      <color rgb="FFFF0000"/>
      <name val="Calibri"/>
      <family val="2"/>
      <scheme val="minor"/>
    </font>
    <font>
      <u/>
      <sz val="12"/>
      <color theme="1"/>
      <name val="Calibri"/>
      <family val="2"/>
      <scheme val="minor"/>
    </font>
    <font>
      <b/>
      <sz val="12"/>
      <color rgb="FFFF0000"/>
      <name val="Calibri"/>
      <family val="2"/>
      <scheme val="minor"/>
    </font>
  </fonts>
  <fills count="24">
    <fill>
      <patternFill patternType="none"/>
    </fill>
    <fill>
      <patternFill patternType="gray125"/>
    </fill>
    <fill>
      <patternFill patternType="solid">
        <fgColor theme="0" tint="-4.9989318521683403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theme="2"/>
        <bgColor indexed="64"/>
      </patternFill>
    </fill>
    <fill>
      <patternFill patternType="solid">
        <fgColor theme="6" tint="-0.249977111117893"/>
        <bgColor indexed="64"/>
      </patternFill>
    </fill>
    <fill>
      <patternFill patternType="solid">
        <fgColor theme="7" tint="0.59999389629810485"/>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s>
  <cellStyleXfs count="10">
    <xf numFmtId="0" fontId="0" fillId="0" borderId="0"/>
    <xf numFmtId="9" fontId="1" fillId="0" borderId="0" applyFont="0" applyFill="0" applyBorder="0" applyAlignment="0" applyProtection="0"/>
    <xf numFmtId="0" fontId="2" fillId="0" borderId="0"/>
    <xf numFmtId="165" fontId="2" fillId="0" borderId="0" applyFont="0" applyFill="0" applyBorder="0" applyAlignment="0" applyProtection="0"/>
    <xf numFmtId="44" fontId="1" fillId="0" borderId="0" applyFont="0" applyFill="0" applyBorder="0" applyAlignment="0" applyProtection="0"/>
    <xf numFmtId="166" fontId="2"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applyNumberFormat="0" applyFill="0" applyBorder="0" applyAlignment="0" applyProtection="0"/>
  </cellStyleXfs>
  <cellXfs count="1041">
    <xf numFmtId="0" fontId="0" fillId="0" borderId="0" xfId="0"/>
    <xf numFmtId="0" fontId="0" fillId="0" borderId="0" xfId="0" applyAlignment="1">
      <alignment vertical="center"/>
    </xf>
    <xf numFmtId="0" fontId="27" fillId="13" borderId="3" xfId="0" applyFont="1" applyFill="1" applyBorder="1" applyAlignment="1">
      <alignment horizontal="center" vertical="center" wrapText="1"/>
    </xf>
    <xf numFmtId="0" fontId="27" fillId="13" borderId="7" xfId="0" applyFont="1" applyFill="1" applyBorder="1" applyAlignment="1">
      <alignment horizontal="center" vertical="center" wrapText="1"/>
    </xf>
    <xf numFmtId="0" fontId="28" fillId="14" borderId="7" xfId="0" applyFont="1" applyFill="1" applyBorder="1" applyAlignment="1">
      <alignment horizontal="center" vertical="center" wrapText="1"/>
    </xf>
    <xf numFmtId="0" fontId="18" fillId="0" borderId="0" xfId="0" applyFont="1" applyAlignment="1">
      <alignment wrapText="1"/>
    </xf>
    <xf numFmtId="0" fontId="29" fillId="0" borderId="0" xfId="0" applyFont="1" applyAlignment="1">
      <alignment horizontal="center" vertical="center" wrapText="1"/>
    </xf>
    <xf numFmtId="0" fontId="18" fillId="0" borderId="0" xfId="0" applyFont="1"/>
    <xf numFmtId="0" fontId="13" fillId="3" borderId="29" xfId="0" applyFont="1" applyFill="1" applyBorder="1" applyAlignment="1">
      <alignment horizontal="center" vertical="center" wrapText="1"/>
    </xf>
    <xf numFmtId="0" fontId="13" fillId="0" borderId="0" xfId="0" applyFont="1" applyAlignment="1">
      <alignment horizontal="center" vertical="center" wrapText="1"/>
    </xf>
    <xf numFmtId="167" fontId="29" fillId="0" borderId="7" xfId="0" applyNumberFormat="1" applyFont="1" applyBorder="1" applyAlignment="1">
      <alignment vertical="center" wrapText="1"/>
    </xf>
    <xf numFmtId="0" fontId="13" fillId="16" borderId="8" xfId="0" applyFont="1" applyFill="1" applyBorder="1" applyAlignment="1">
      <alignment horizontal="center" vertical="center" wrapText="1"/>
    </xf>
    <xf numFmtId="0" fontId="13" fillId="16" borderId="29" xfId="0" applyFont="1" applyFill="1" applyBorder="1" applyAlignment="1">
      <alignment horizontal="center" vertical="center" wrapText="1"/>
    </xf>
    <xf numFmtId="0" fontId="13" fillId="16" borderId="12" xfId="0" applyFont="1" applyFill="1" applyBorder="1" applyAlignment="1">
      <alignment horizontal="center" vertical="center" wrapText="1"/>
    </xf>
    <xf numFmtId="167" fontId="48" fillId="18" borderId="7" xfId="0" applyNumberFormat="1" applyFont="1" applyFill="1" applyBorder="1" applyAlignment="1">
      <alignment vertical="center" wrapText="1"/>
    </xf>
    <xf numFmtId="0" fontId="29" fillId="5" borderId="0" xfId="0" applyFont="1" applyFill="1" applyAlignment="1">
      <alignment horizontal="center" vertical="center" wrapText="1"/>
    </xf>
    <xf numFmtId="0" fontId="18" fillId="5" borderId="0" xfId="0" applyFont="1" applyFill="1" applyAlignment="1">
      <alignment wrapText="1"/>
    </xf>
    <xf numFmtId="0" fontId="18" fillId="5" borderId="0" xfId="0" applyFont="1" applyFill="1"/>
    <xf numFmtId="0" fontId="13" fillId="5" borderId="0" xfId="0" applyFont="1" applyFill="1" applyAlignment="1">
      <alignment horizontal="center" vertical="center" wrapText="1"/>
    </xf>
    <xf numFmtId="167" fontId="13" fillId="5" borderId="0" xfId="0" applyNumberFormat="1" applyFont="1" applyFill="1" applyAlignment="1">
      <alignment horizontal="center" vertical="center" wrapText="1"/>
    </xf>
    <xf numFmtId="0" fontId="18" fillId="10" borderId="7" xfId="0" applyFont="1" applyFill="1" applyBorder="1" applyAlignment="1">
      <alignment wrapText="1"/>
    </xf>
    <xf numFmtId="167" fontId="13" fillId="10" borderId="7" xfId="0" applyNumberFormat="1" applyFont="1" applyFill="1" applyBorder="1" applyAlignment="1">
      <alignment horizontal="center" vertical="center" wrapText="1"/>
    </xf>
    <xf numFmtId="167" fontId="18" fillId="10" borderId="8" xfId="0" applyNumberFormat="1" applyFont="1" applyFill="1" applyBorder="1" applyAlignment="1">
      <alignment wrapText="1"/>
    </xf>
    <xf numFmtId="167" fontId="13" fillId="10" borderId="27" xfId="0" applyNumberFormat="1" applyFont="1" applyFill="1" applyBorder="1" applyAlignment="1">
      <alignment horizontal="center" vertical="center" wrapText="1"/>
    </xf>
    <xf numFmtId="167" fontId="18" fillId="10" borderId="45" xfId="0" applyNumberFormat="1" applyFont="1" applyFill="1" applyBorder="1" applyAlignment="1">
      <alignment wrapText="1"/>
    </xf>
    <xf numFmtId="0" fontId="13" fillId="5" borderId="7" xfId="0" applyFont="1" applyFill="1" applyBorder="1" applyAlignment="1">
      <alignment horizontal="center" vertical="center" wrapText="1"/>
    </xf>
    <xf numFmtId="0" fontId="13" fillId="13" borderId="29"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6" borderId="37" xfId="0" applyFont="1" applyFill="1" applyBorder="1" applyAlignment="1">
      <alignment horizontal="center" vertical="center" wrapText="1"/>
    </xf>
    <xf numFmtId="0" fontId="13" fillId="13" borderId="47" xfId="0" applyFont="1" applyFill="1" applyBorder="1" applyAlignment="1">
      <alignment horizontal="center" vertical="center" wrapText="1"/>
    </xf>
    <xf numFmtId="9" fontId="13" fillId="13" borderId="12" xfId="1" applyFont="1" applyFill="1" applyBorder="1" applyAlignment="1">
      <alignment horizontal="center" vertical="center" wrapText="1"/>
    </xf>
    <xf numFmtId="9" fontId="13" fillId="13" borderId="47" xfId="1" applyFont="1" applyFill="1" applyBorder="1" applyAlignment="1">
      <alignment horizontal="center" vertical="center" wrapText="1"/>
    </xf>
    <xf numFmtId="0" fontId="13" fillId="3" borderId="50" xfId="0" applyFont="1" applyFill="1" applyBorder="1" applyAlignment="1">
      <alignment horizontal="center" vertical="center" wrapText="1"/>
    </xf>
    <xf numFmtId="167" fontId="13" fillId="3" borderId="52" xfId="0" applyNumberFormat="1" applyFont="1" applyFill="1" applyBorder="1" applyAlignment="1">
      <alignment horizontal="center" vertical="center" wrapText="1"/>
    </xf>
    <xf numFmtId="0" fontId="18" fillId="5" borderId="7" xfId="0" applyFont="1" applyFill="1" applyBorder="1" applyAlignment="1">
      <alignment horizontal="center" vertical="center" wrapText="1"/>
    </xf>
    <xf numFmtId="0" fontId="21" fillId="19" borderId="3" xfId="0" applyFont="1" applyFill="1" applyBorder="1" applyAlignment="1">
      <alignment horizontal="center" vertical="center" wrapText="1"/>
    </xf>
    <xf numFmtId="0" fontId="21" fillId="19" borderId="7" xfId="0" applyFont="1" applyFill="1" applyBorder="1" applyAlignment="1">
      <alignment horizontal="center" vertical="center" wrapText="1"/>
    </xf>
    <xf numFmtId="0" fontId="21" fillId="19" borderId="48" xfId="0" applyFont="1" applyFill="1" applyBorder="1" applyAlignment="1">
      <alignment horizontal="center" vertical="center" wrapText="1"/>
    </xf>
    <xf numFmtId="0" fontId="13" fillId="13" borderId="62" xfId="0" applyFont="1" applyFill="1" applyBorder="1" applyAlignment="1">
      <alignment horizontal="center" vertical="center" wrapText="1"/>
    </xf>
    <xf numFmtId="167" fontId="13" fillId="13" borderId="37" xfId="0" applyNumberFormat="1"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6" xfId="0" applyFont="1" applyFill="1" applyBorder="1" applyAlignment="1">
      <alignment horizontal="center" vertical="center" wrapText="1"/>
    </xf>
    <xf numFmtId="167" fontId="13" fillId="3" borderId="27" xfId="0" applyNumberFormat="1" applyFont="1" applyFill="1" applyBorder="1" applyAlignment="1">
      <alignment vertical="center" wrapText="1"/>
    </xf>
    <xf numFmtId="167" fontId="13" fillId="3" borderId="45" xfId="0" applyNumberFormat="1" applyFont="1" applyFill="1" applyBorder="1" applyAlignment="1">
      <alignment vertical="center" wrapText="1"/>
    </xf>
    <xf numFmtId="167" fontId="52" fillId="3" borderId="7" xfId="0" applyNumberFormat="1" applyFont="1" applyFill="1" applyBorder="1" applyAlignment="1">
      <alignment vertical="center" wrapText="1"/>
    </xf>
    <xf numFmtId="0" fontId="21" fillId="3" borderId="12"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37" xfId="0" applyFont="1" applyFill="1" applyBorder="1" applyAlignment="1">
      <alignment horizontal="center" vertical="center" wrapText="1"/>
    </xf>
    <xf numFmtId="167" fontId="13" fillId="3" borderId="67" xfId="0" applyNumberFormat="1" applyFont="1" applyFill="1" applyBorder="1" applyAlignment="1">
      <alignment horizontal="center" vertical="center" wrapText="1"/>
    </xf>
    <xf numFmtId="167" fontId="13" fillId="3" borderId="15" xfId="0" applyNumberFormat="1" applyFont="1" applyFill="1" applyBorder="1" applyAlignment="1">
      <alignment horizontal="center" vertical="center" wrapText="1"/>
    </xf>
    <xf numFmtId="0" fontId="0" fillId="5" borderId="0" xfId="0" applyFill="1"/>
    <xf numFmtId="0" fontId="13" fillId="19" borderId="7" xfId="0" applyFont="1" applyFill="1" applyBorder="1" applyAlignment="1">
      <alignment horizontal="center" vertical="center" wrapText="1"/>
    </xf>
    <xf numFmtId="0" fontId="13" fillId="19" borderId="27" xfId="0" applyFont="1" applyFill="1" applyBorder="1" applyAlignment="1">
      <alignment horizontal="center" vertical="center" wrapText="1"/>
    </xf>
    <xf numFmtId="0" fontId="18" fillId="21" borderId="12" xfId="0" applyFont="1" applyFill="1" applyBorder="1" applyAlignment="1">
      <alignment horizontal="center" vertical="center" wrapText="1"/>
    </xf>
    <xf numFmtId="0" fontId="18" fillId="21" borderId="7" xfId="0" applyFont="1" applyFill="1" applyBorder="1" applyAlignment="1">
      <alignment horizontal="center" vertical="center" wrapText="1"/>
    </xf>
    <xf numFmtId="0" fontId="13" fillId="21" borderId="7" xfId="0" applyFont="1" applyFill="1" applyBorder="1" applyAlignment="1">
      <alignment horizontal="center" vertical="center" wrapText="1"/>
    </xf>
    <xf numFmtId="44" fontId="18" fillId="21" borderId="7" xfId="6" applyFont="1" applyFill="1" applyBorder="1" applyAlignment="1">
      <alignment horizontal="center" vertical="center" wrapText="1"/>
    </xf>
    <xf numFmtId="44" fontId="18" fillId="21" borderId="8" xfId="6" applyFont="1" applyFill="1" applyBorder="1" applyAlignment="1">
      <alignment horizontal="center" vertical="center"/>
    </xf>
    <xf numFmtId="44" fontId="13" fillId="3" borderId="45" xfId="6" applyFont="1" applyFill="1" applyBorder="1" applyAlignment="1">
      <alignment vertical="center" wrapText="1"/>
    </xf>
    <xf numFmtId="44" fontId="13" fillId="3" borderId="27" xfId="6" applyFont="1" applyFill="1" applyBorder="1" applyAlignment="1">
      <alignment vertical="center" wrapText="1"/>
    </xf>
    <xf numFmtId="0" fontId="18" fillId="5" borderId="12" xfId="2" applyFont="1" applyFill="1" applyBorder="1" applyAlignment="1" applyProtection="1">
      <alignment horizontal="left" vertical="center" wrapText="1"/>
      <protection locked="0"/>
    </xf>
    <xf numFmtId="0" fontId="18" fillId="5" borderId="7" xfId="2" applyFont="1" applyFill="1" applyBorder="1" applyAlignment="1" applyProtection="1">
      <alignment horizontal="left" vertical="center" wrapText="1"/>
      <protection locked="0"/>
    </xf>
    <xf numFmtId="167" fontId="18" fillId="5" borderId="7" xfId="2" applyNumberFormat="1" applyFont="1" applyFill="1" applyBorder="1" applyAlignment="1" applyProtection="1">
      <alignment vertical="center" wrapText="1"/>
      <protection locked="0"/>
    </xf>
    <xf numFmtId="167" fontId="18" fillId="5" borderId="7" xfId="1" applyNumberFormat="1" applyFont="1" applyFill="1" applyBorder="1" applyAlignment="1" applyProtection="1">
      <alignment horizontal="center" vertical="center" wrapText="1"/>
      <protection locked="0"/>
    </xf>
    <xf numFmtId="2" fontId="18" fillId="5" borderId="7" xfId="1" applyNumberFormat="1" applyFont="1" applyFill="1" applyBorder="1" applyAlignment="1" applyProtection="1">
      <alignment horizontal="center" vertical="center" wrapText="1"/>
      <protection locked="0"/>
    </xf>
    <xf numFmtId="0" fontId="18" fillId="5" borderId="29" xfId="2" applyFont="1" applyFill="1" applyBorder="1" applyAlignment="1" applyProtection="1">
      <alignment horizontal="left" vertical="center" wrapText="1"/>
      <protection locked="0"/>
    </xf>
    <xf numFmtId="0" fontId="18" fillId="5" borderId="27" xfId="2" applyFont="1" applyFill="1" applyBorder="1" applyAlignment="1" applyProtection="1">
      <alignment horizontal="left" vertical="center" wrapText="1"/>
      <protection locked="0"/>
    </xf>
    <xf numFmtId="167" fontId="18" fillId="5" borderId="27" xfId="2" applyNumberFormat="1" applyFont="1" applyFill="1" applyBorder="1" applyAlignment="1" applyProtection="1">
      <alignment vertical="center" wrapText="1"/>
      <protection locked="0"/>
    </xf>
    <xf numFmtId="167" fontId="18" fillId="5" borderId="27" xfId="1" applyNumberFormat="1" applyFont="1" applyFill="1" applyBorder="1" applyAlignment="1" applyProtection="1">
      <alignment horizontal="center" vertical="center" wrapText="1"/>
      <protection locked="0"/>
    </xf>
    <xf numFmtId="2" fontId="18" fillId="5" borderId="27" xfId="1" applyNumberFormat="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9" fontId="18" fillId="5" borderId="27" xfId="1" applyFont="1" applyFill="1" applyBorder="1" applyAlignment="1" applyProtection="1">
      <alignment horizontal="center" vertical="center" wrapText="1"/>
      <protection locked="0"/>
    </xf>
    <xf numFmtId="0" fontId="18" fillId="5" borderId="39" xfId="2" applyFont="1" applyFill="1" applyBorder="1" applyAlignment="1" applyProtection="1">
      <alignment horizontal="left" vertical="center" wrapText="1"/>
      <protection locked="0"/>
    </xf>
    <xf numFmtId="0" fontId="18" fillId="5" borderId="3" xfId="2" applyFont="1" applyFill="1" applyBorder="1" applyAlignment="1" applyProtection="1">
      <alignment horizontal="left" vertical="center" wrapText="1"/>
      <protection locked="0"/>
    </xf>
    <xf numFmtId="167" fontId="18" fillId="5" borderId="3" xfId="2" applyNumberFormat="1" applyFont="1" applyFill="1" applyBorder="1" applyAlignment="1" applyProtection="1">
      <alignment vertical="center" wrapText="1"/>
      <protection locked="0"/>
    </xf>
    <xf numFmtId="167" fontId="18" fillId="5" borderId="3" xfId="1" applyNumberFormat="1" applyFont="1" applyFill="1" applyBorder="1" applyAlignment="1" applyProtection="1">
      <alignment horizontal="center" vertical="center" wrapText="1"/>
      <protection locked="0"/>
    </xf>
    <xf numFmtId="2" fontId="18" fillId="5" borderId="3" xfId="1" applyNumberFormat="1" applyFont="1" applyFill="1" applyBorder="1" applyAlignment="1" applyProtection="1">
      <alignment horizontal="center" vertical="center" wrapText="1"/>
      <protection locked="0"/>
    </xf>
    <xf numFmtId="9" fontId="18" fillId="5" borderId="3" xfId="1" applyFont="1" applyFill="1" applyBorder="1" applyAlignment="1" applyProtection="1">
      <alignment horizontal="center" vertical="center" wrapText="1"/>
      <protection locked="0"/>
    </xf>
    <xf numFmtId="1" fontId="18" fillId="5" borderId="26" xfId="0" applyNumberFormat="1" applyFont="1" applyFill="1" applyBorder="1" applyAlignment="1" applyProtection="1">
      <alignment wrapText="1"/>
      <protection locked="0"/>
    </xf>
    <xf numFmtId="44" fontId="18" fillId="5" borderId="5" xfId="0" applyNumberFormat="1" applyFont="1" applyFill="1" applyBorder="1" applyAlignment="1" applyProtection="1">
      <alignment wrapText="1"/>
      <protection locked="0"/>
    </xf>
    <xf numFmtId="0" fontId="18" fillId="5" borderId="6" xfId="0" applyFont="1" applyFill="1" applyBorder="1" applyAlignment="1" applyProtection="1">
      <alignment wrapText="1"/>
      <protection locked="0"/>
    </xf>
    <xf numFmtId="0" fontId="18" fillId="5" borderId="12" xfId="0" applyFont="1" applyFill="1" applyBorder="1" applyAlignment="1" applyProtection="1">
      <alignment wrapText="1"/>
      <protection locked="0"/>
    </xf>
    <xf numFmtId="44" fontId="18" fillId="5" borderId="7" xfId="0" applyNumberFormat="1" applyFont="1" applyFill="1" applyBorder="1" applyAlignment="1" applyProtection="1">
      <alignment wrapText="1"/>
      <protection locked="0"/>
    </xf>
    <xf numFmtId="0" fontId="18" fillId="5" borderId="8" xfId="0" applyFont="1" applyFill="1" applyBorder="1" applyAlignment="1" applyProtection="1">
      <alignment wrapText="1"/>
      <protection locked="0"/>
    </xf>
    <xf numFmtId="0" fontId="18" fillId="5" borderId="7" xfId="0" applyFont="1" applyFill="1" applyBorder="1" applyAlignment="1" applyProtection="1">
      <alignment wrapText="1"/>
      <protection locked="0"/>
    </xf>
    <xf numFmtId="1" fontId="18" fillId="5" borderId="17" xfId="0" applyNumberFormat="1" applyFont="1" applyFill="1" applyBorder="1" applyAlignment="1" applyProtection="1">
      <alignment wrapText="1"/>
      <protection locked="0"/>
    </xf>
    <xf numFmtId="1" fontId="18" fillId="5" borderId="15" xfId="0" applyNumberFormat="1" applyFont="1" applyFill="1" applyBorder="1" applyAlignment="1" applyProtection="1">
      <alignment wrapText="1"/>
      <protection locked="0"/>
    </xf>
    <xf numFmtId="44" fontId="18" fillId="5" borderId="27" xfId="0" applyNumberFormat="1" applyFont="1" applyFill="1" applyBorder="1" applyAlignment="1" applyProtection="1">
      <alignment wrapText="1"/>
      <protection locked="0"/>
    </xf>
    <xf numFmtId="0" fontId="18" fillId="5" borderId="45" xfId="0" applyFont="1" applyFill="1" applyBorder="1" applyAlignment="1" applyProtection="1">
      <alignment wrapText="1"/>
      <protection locked="0"/>
    </xf>
    <xf numFmtId="0" fontId="18" fillId="5" borderId="29" xfId="0" applyFont="1" applyFill="1" applyBorder="1" applyAlignment="1" applyProtection="1">
      <alignment wrapText="1"/>
      <protection locked="0"/>
    </xf>
    <xf numFmtId="0" fontId="18" fillId="5" borderId="27" xfId="0" applyFont="1" applyFill="1" applyBorder="1" applyAlignment="1" applyProtection="1">
      <alignment wrapText="1"/>
      <protection locked="0"/>
    </xf>
    <xf numFmtId="1" fontId="18" fillId="5" borderId="76" xfId="0" applyNumberFormat="1" applyFont="1" applyFill="1" applyBorder="1" applyAlignment="1" applyProtection="1">
      <alignment wrapText="1"/>
      <protection locked="0"/>
    </xf>
    <xf numFmtId="44" fontId="18" fillId="5" borderId="2" xfId="0" applyNumberFormat="1" applyFont="1" applyFill="1" applyBorder="1" applyAlignment="1" applyProtection="1">
      <alignment wrapText="1"/>
      <protection locked="0"/>
    </xf>
    <xf numFmtId="44" fontId="18" fillId="5" borderId="5" xfId="6" applyFont="1" applyFill="1" applyBorder="1" applyAlignment="1" applyProtection="1">
      <alignment wrapText="1"/>
      <protection locked="0"/>
    </xf>
    <xf numFmtId="44" fontId="18" fillId="5" borderId="7" xfId="6" applyFont="1" applyFill="1" applyBorder="1" applyAlignment="1" applyProtection="1">
      <alignment wrapText="1"/>
      <protection locked="0"/>
    </xf>
    <xf numFmtId="44" fontId="18" fillId="5" borderId="2" xfId="6" applyFont="1" applyFill="1" applyBorder="1" applyAlignment="1" applyProtection="1">
      <alignment wrapText="1"/>
      <protection locked="0"/>
    </xf>
    <xf numFmtId="1" fontId="18" fillId="5" borderId="17" xfId="0" applyNumberFormat="1" applyFont="1" applyFill="1" applyBorder="1" applyAlignment="1" applyProtection="1">
      <alignment vertical="center"/>
      <protection locked="0"/>
    </xf>
    <xf numFmtId="2" fontId="18" fillId="5" borderId="17" xfId="0" applyNumberFormat="1" applyFont="1" applyFill="1" applyBorder="1" applyAlignment="1" applyProtection="1">
      <alignment vertical="center"/>
      <protection locked="0"/>
    </xf>
    <xf numFmtId="2" fontId="18" fillId="5" borderId="7" xfId="0" applyNumberFormat="1" applyFont="1" applyFill="1" applyBorder="1" applyAlignment="1" applyProtection="1">
      <alignment vertical="center"/>
      <protection locked="0"/>
    </xf>
    <xf numFmtId="44" fontId="18" fillId="5" borderId="14" xfId="0" applyNumberFormat="1" applyFont="1" applyFill="1" applyBorder="1" applyAlignment="1" applyProtection="1">
      <alignment vertical="center"/>
      <protection locked="0"/>
    </xf>
    <xf numFmtId="0" fontId="18" fillId="5" borderId="16" xfId="0" applyFont="1" applyFill="1" applyBorder="1" applyAlignment="1" applyProtection="1">
      <alignment vertical="center"/>
      <protection locked="0"/>
    </xf>
    <xf numFmtId="44" fontId="21" fillId="3" borderId="12" xfId="6" applyFont="1" applyFill="1" applyBorder="1" applyAlignment="1" applyProtection="1">
      <alignment vertical="center"/>
    </xf>
    <xf numFmtId="44" fontId="21" fillId="3" borderId="7" xfId="6" applyFont="1" applyFill="1" applyBorder="1" applyAlignment="1" applyProtection="1">
      <alignment vertical="center"/>
    </xf>
    <xf numFmtId="1" fontId="18" fillId="5" borderId="15" xfId="0" applyNumberFormat="1" applyFont="1" applyFill="1" applyBorder="1" applyAlignment="1" applyProtection="1">
      <alignment vertical="center"/>
      <protection locked="0"/>
    </xf>
    <xf numFmtId="2" fontId="18" fillId="5" borderId="15" xfId="0" applyNumberFormat="1" applyFont="1" applyFill="1" applyBorder="1" applyAlignment="1" applyProtection="1">
      <alignment vertical="center"/>
      <protection locked="0"/>
    </xf>
    <xf numFmtId="2" fontId="18" fillId="5" borderId="27" xfId="0" applyNumberFormat="1" applyFont="1" applyFill="1" applyBorder="1" applyAlignment="1" applyProtection="1">
      <alignment vertical="center"/>
      <protection locked="0"/>
    </xf>
    <xf numFmtId="44" fontId="18" fillId="5" borderId="67" xfId="0" applyNumberFormat="1" applyFont="1" applyFill="1" applyBorder="1" applyAlignment="1" applyProtection="1">
      <alignment vertical="center"/>
      <protection locked="0"/>
    </xf>
    <xf numFmtId="0" fontId="18" fillId="5" borderId="9" xfId="0" applyFont="1" applyFill="1" applyBorder="1" applyAlignment="1" applyProtection="1">
      <alignment vertical="center"/>
      <protection locked="0"/>
    </xf>
    <xf numFmtId="44" fontId="21" fillId="3" borderId="29" xfId="6" applyFont="1" applyFill="1" applyBorder="1" applyAlignment="1" applyProtection="1">
      <alignment vertical="center"/>
    </xf>
    <xf numFmtId="44" fontId="21" fillId="3" borderId="27" xfId="6" applyFont="1" applyFill="1" applyBorder="1" applyAlignment="1" applyProtection="1">
      <alignment vertical="center"/>
    </xf>
    <xf numFmtId="1" fontId="18" fillId="5" borderId="69" xfId="0" applyNumberFormat="1" applyFont="1" applyFill="1" applyBorder="1" applyAlignment="1" applyProtection="1">
      <alignment vertical="center"/>
      <protection locked="0"/>
    </xf>
    <xf numFmtId="2" fontId="18" fillId="5" borderId="69" xfId="0" applyNumberFormat="1" applyFont="1" applyFill="1" applyBorder="1" applyAlignment="1" applyProtection="1">
      <alignment vertical="center"/>
      <protection locked="0"/>
    </xf>
    <xf numFmtId="2" fontId="18" fillId="5" borderId="3" xfId="0" applyNumberFormat="1" applyFont="1" applyFill="1" applyBorder="1" applyAlignment="1" applyProtection="1">
      <alignment vertical="center"/>
      <protection locked="0"/>
    </xf>
    <xf numFmtId="44" fontId="18" fillId="5" borderId="62" xfId="0" applyNumberFormat="1" applyFont="1" applyFill="1" applyBorder="1" applyAlignment="1" applyProtection="1">
      <alignment vertical="center"/>
      <protection locked="0"/>
    </xf>
    <xf numFmtId="0" fontId="18" fillId="5" borderId="1" xfId="0" applyFont="1" applyFill="1" applyBorder="1" applyAlignment="1" applyProtection="1">
      <alignment vertical="center"/>
      <protection locked="0"/>
    </xf>
    <xf numFmtId="44" fontId="21" fillId="3" borderId="39" xfId="6" applyFont="1" applyFill="1" applyBorder="1" applyAlignment="1" applyProtection="1">
      <alignment vertical="center"/>
    </xf>
    <xf numFmtId="44" fontId="21" fillId="3" borderId="3" xfId="6" applyFont="1" applyFill="1" applyBorder="1" applyAlignment="1" applyProtection="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67" fillId="0" borderId="18" xfId="0" applyFont="1" applyBorder="1" applyAlignment="1">
      <alignment vertical="center"/>
    </xf>
    <xf numFmtId="0" fontId="67" fillId="0" borderId="0" xfId="0" applyFont="1" applyAlignment="1">
      <alignment vertical="center"/>
    </xf>
    <xf numFmtId="0" fontId="67" fillId="0" borderId="0" xfId="0" applyFont="1" applyAlignment="1">
      <alignment horizontal="center" vertical="center"/>
    </xf>
    <xf numFmtId="0" fontId="67" fillId="0" borderId="19" xfId="0" applyFont="1" applyBorder="1" applyAlignment="1">
      <alignment vertical="center"/>
    </xf>
    <xf numFmtId="0" fontId="68" fillId="0" borderId="18" xfId="0" applyFont="1" applyBorder="1" applyAlignment="1">
      <alignment horizontal="center" vertical="center"/>
    </xf>
    <xf numFmtId="0" fontId="68" fillId="0" borderId="0" xfId="0" applyFont="1" applyAlignment="1">
      <alignment horizontal="center" vertical="center"/>
    </xf>
    <xf numFmtId="0" fontId="68" fillId="0" borderId="19" xfId="0" applyFont="1" applyBorder="1" applyAlignment="1">
      <alignment horizontal="center" vertical="center"/>
    </xf>
    <xf numFmtId="0" fontId="71" fillId="3" borderId="0" xfId="0" applyFont="1" applyFill="1" applyAlignment="1">
      <alignment vertical="center"/>
    </xf>
    <xf numFmtId="0" fontId="73" fillId="3" borderId="0" xfId="9" applyFont="1" applyFill="1" applyAlignment="1">
      <alignment vertical="center"/>
    </xf>
    <xf numFmtId="0" fontId="71" fillId="0" borderId="0" xfId="0" applyFont="1" applyAlignment="1">
      <alignment vertical="center"/>
    </xf>
    <xf numFmtId="0" fontId="0" fillId="0" borderId="20" xfId="0" applyBorder="1" applyAlignment="1">
      <alignment vertical="center"/>
    </xf>
    <xf numFmtId="0" fontId="74" fillId="0" borderId="21"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3" fillId="13" borderId="39" xfId="0" applyFont="1" applyFill="1" applyBorder="1" applyAlignment="1">
      <alignment horizontal="center" vertical="center" wrapText="1"/>
    </xf>
    <xf numFmtId="0" fontId="13" fillId="13" borderId="37"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0" fillId="0" borderId="0" xfId="0" applyProtection="1"/>
    <xf numFmtId="0" fontId="11" fillId="10" borderId="68" xfId="0" applyFont="1" applyFill="1" applyBorder="1" applyAlignment="1" applyProtection="1">
      <alignment horizontal="center" vertical="center" wrapText="1"/>
    </xf>
    <xf numFmtId="167" fontId="34" fillId="5" borderId="46" xfId="0" applyNumberFormat="1" applyFont="1" applyFill="1" applyBorder="1" applyAlignment="1" applyProtection="1">
      <alignment vertical="center" wrapText="1"/>
    </xf>
    <xf numFmtId="167" fontId="34" fillId="2" borderId="46" xfId="0" applyNumberFormat="1" applyFont="1" applyFill="1" applyBorder="1" applyAlignment="1" applyProtection="1">
      <alignment vertical="center" wrapText="1"/>
    </xf>
    <xf numFmtId="167" fontId="34" fillId="5" borderId="59" xfId="0" applyNumberFormat="1" applyFont="1" applyFill="1" applyBorder="1" applyAlignment="1" applyProtection="1">
      <alignment vertical="center" wrapText="1"/>
    </xf>
    <xf numFmtId="7" fontId="11" fillId="10" borderId="68" xfId="0" applyNumberFormat="1" applyFont="1" applyFill="1" applyBorder="1" applyAlignment="1" applyProtection="1">
      <alignment horizontal="right" vertical="center"/>
    </xf>
    <xf numFmtId="7" fontId="11" fillId="10" borderId="25" xfId="0" applyNumberFormat="1" applyFont="1" applyFill="1" applyBorder="1" applyAlignment="1" applyProtection="1">
      <alignment horizontal="right" vertical="center"/>
    </xf>
    <xf numFmtId="167" fontId="34" fillId="5" borderId="0" xfId="0" applyNumberFormat="1" applyFont="1" applyFill="1" applyAlignment="1" applyProtection="1">
      <alignment vertical="center" wrapText="1"/>
    </xf>
    <xf numFmtId="167" fontId="34" fillId="0" borderId="7" xfId="0" applyNumberFormat="1" applyFont="1" applyBorder="1" applyProtection="1"/>
    <xf numFmtId="7" fontId="46" fillId="5" borderId="24" xfId="0" applyNumberFormat="1" applyFont="1" applyFill="1" applyBorder="1" applyAlignment="1" applyProtection="1">
      <alignment horizontal="center" vertical="center" wrapText="1"/>
    </xf>
    <xf numFmtId="44" fontId="46" fillId="5" borderId="7" xfId="0" applyNumberFormat="1" applyFont="1" applyFill="1" applyBorder="1" applyAlignment="1" applyProtection="1">
      <alignment horizontal="center" vertical="center" wrapText="1"/>
    </xf>
    <xf numFmtId="44" fontId="46" fillId="23" borderId="7" xfId="0" applyNumberFormat="1" applyFont="1" applyFill="1" applyBorder="1" applyAlignment="1" applyProtection="1">
      <alignment horizontal="center" vertical="center" wrapText="1"/>
    </xf>
    <xf numFmtId="7" fontId="46" fillId="23" borderId="7" xfId="0" applyNumberFormat="1" applyFont="1" applyFill="1" applyBorder="1" applyAlignment="1" applyProtection="1">
      <alignment horizontal="center" vertical="center" wrapText="1"/>
    </xf>
    <xf numFmtId="0" fontId="3" fillId="0" borderId="0" xfId="2" applyFont="1" applyAlignment="1" applyProtection="1">
      <alignment vertical="center"/>
    </xf>
    <xf numFmtId="0" fontId="5" fillId="7" borderId="5" xfId="0" applyFont="1" applyFill="1" applyBorder="1" applyAlignment="1" applyProtection="1">
      <alignment horizontal="center" vertical="center" wrapText="1"/>
    </xf>
    <xf numFmtId="0" fontId="65" fillId="7" borderId="2" xfId="0" applyFont="1" applyFill="1" applyBorder="1" applyAlignment="1" applyProtection="1">
      <alignment horizontal="center" vertical="center" wrapText="1"/>
    </xf>
    <xf numFmtId="6" fontId="65" fillId="7" borderId="2" xfId="0" applyNumberFormat="1" applyFont="1" applyFill="1" applyBorder="1" applyAlignment="1" applyProtection="1">
      <alignment horizontal="center" vertical="center" wrapText="1"/>
    </xf>
    <xf numFmtId="0" fontId="28" fillId="5" borderId="5" xfId="0" applyFont="1" applyFill="1" applyBorder="1" applyAlignment="1" applyProtection="1">
      <alignment horizontal="center" vertical="center" wrapText="1"/>
    </xf>
    <xf numFmtId="7" fontId="0" fillId="23" borderId="5" xfId="0" quotePrefix="1" applyNumberFormat="1" applyFill="1" applyBorder="1" applyProtection="1"/>
    <xf numFmtId="0" fontId="0" fillId="0" borderId="5" xfId="0" applyFill="1" applyBorder="1" applyProtection="1"/>
    <xf numFmtId="0" fontId="0" fillId="23" borderId="5" xfId="0" applyFill="1" applyBorder="1" applyProtection="1"/>
    <xf numFmtId="0" fontId="0" fillId="23" borderId="5" xfId="0" applyFill="1" applyBorder="1" applyAlignment="1" applyProtection="1">
      <alignment horizontal="center" vertical="center"/>
    </xf>
    <xf numFmtId="0" fontId="12" fillId="23" borderId="5" xfId="0" applyFont="1" applyFill="1" applyBorder="1" applyProtection="1"/>
    <xf numFmtId="44" fontId="0" fillId="23" borderId="5" xfId="6" applyFont="1" applyFill="1" applyBorder="1" applyProtection="1"/>
    <xf numFmtId="9" fontId="0" fillId="23" borderId="5" xfId="1" applyFont="1" applyFill="1" applyBorder="1" applyProtection="1"/>
    <xf numFmtId="7" fontId="0" fillId="23" borderId="5" xfId="0" applyNumberFormat="1" applyFill="1" applyBorder="1" applyProtection="1"/>
    <xf numFmtId="9" fontId="0" fillId="23" borderId="6" xfId="1" applyFont="1" applyFill="1" applyBorder="1" applyProtection="1"/>
    <xf numFmtId="0" fontId="28" fillId="5" borderId="7" xfId="0" applyFont="1" applyFill="1" applyBorder="1" applyAlignment="1" applyProtection="1">
      <alignment horizontal="center" vertical="center" wrapText="1"/>
    </xf>
    <xf numFmtId="7" fontId="0" fillId="23" borderId="7" xfId="0" quotePrefix="1" applyNumberFormat="1" applyFill="1" applyBorder="1" applyProtection="1"/>
    <xf numFmtId="0" fontId="0" fillId="0" borderId="7" xfId="0" applyFill="1" applyBorder="1" applyProtection="1"/>
    <xf numFmtId="0" fontId="0" fillId="23" borderId="7" xfId="0" applyFill="1" applyBorder="1" applyProtection="1"/>
    <xf numFmtId="0" fontId="0" fillId="23" borderId="7" xfId="0" applyFill="1" applyBorder="1" applyAlignment="1" applyProtection="1">
      <alignment horizontal="center" vertical="center"/>
    </xf>
    <xf numFmtId="0" fontId="12" fillId="23" borderId="7" xfId="0" applyFont="1" applyFill="1" applyBorder="1" applyProtection="1"/>
    <xf numFmtId="44" fontId="0" fillId="23" borderId="7" xfId="6" applyFont="1" applyFill="1" applyBorder="1" applyProtection="1"/>
    <xf numFmtId="9" fontId="0" fillId="23" borderId="7" xfId="1" applyFont="1" applyFill="1" applyBorder="1" applyProtection="1"/>
    <xf numFmtId="7" fontId="0" fillId="23" borderId="7" xfId="0" applyNumberFormat="1" applyFill="1" applyBorder="1" applyProtection="1"/>
    <xf numFmtId="9" fontId="0" fillId="23" borderId="8" xfId="1" applyFont="1" applyFill="1" applyBorder="1" applyProtection="1"/>
    <xf numFmtId="0" fontId="28" fillId="5" borderId="27" xfId="0" applyFont="1" applyFill="1" applyBorder="1" applyAlignment="1" applyProtection="1">
      <alignment horizontal="center" vertical="center" wrapText="1"/>
    </xf>
    <xf numFmtId="7" fontId="0" fillId="23" borderId="27" xfId="0" quotePrefix="1" applyNumberFormat="1" applyFill="1" applyBorder="1" applyProtection="1"/>
    <xf numFmtId="0" fontId="0" fillId="0" borderId="27" xfId="0" applyFill="1" applyBorder="1" applyProtection="1"/>
    <xf numFmtId="0" fontId="0" fillId="23" borderId="27" xfId="0" applyFill="1" applyBorder="1" applyProtection="1"/>
    <xf numFmtId="0" fontId="0" fillId="23" borderId="27" xfId="0" applyFill="1" applyBorder="1" applyAlignment="1" applyProtection="1">
      <alignment horizontal="center" vertical="center"/>
    </xf>
    <xf numFmtId="0" fontId="12" fillId="23" borderId="27" xfId="0" applyFont="1" applyFill="1" applyBorder="1" applyProtection="1"/>
    <xf numFmtId="44" fontId="0" fillId="23" borderId="27" xfId="6" applyFont="1" applyFill="1" applyBorder="1" applyProtection="1"/>
    <xf numFmtId="9" fontId="0" fillId="23" borderId="27" xfId="1" applyFont="1" applyFill="1" applyBorder="1" applyProtection="1"/>
    <xf numFmtId="7" fontId="0" fillId="23" borderId="27" xfId="0" applyNumberFormat="1" applyFill="1" applyBorder="1" applyProtection="1"/>
    <xf numFmtId="9" fontId="0" fillId="23" borderId="45" xfId="1" applyFont="1" applyFill="1" applyBorder="1" applyProtection="1"/>
    <xf numFmtId="0" fontId="10" fillId="3" borderId="20" xfId="0" applyFont="1" applyFill="1" applyBorder="1" applyAlignment="1" applyProtection="1">
      <alignment horizontal="right"/>
    </xf>
    <xf numFmtId="7" fontId="0" fillId="3" borderId="31" xfId="0" quotePrefix="1" applyNumberFormat="1" applyFill="1" applyBorder="1" applyProtection="1"/>
    <xf numFmtId="0" fontId="0" fillId="3" borderId="22" xfId="0" applyFill="1" applyBorder="1" applyProtection="1"/>
    <xf numFmtId="0" fontId="10" fillId="3" borderId="73" xfId="0" applyFont="1" applyFill="1" applyBorder="1" applyProtection="1"/>
    <xf numFmtId="0" fontId="10" fillId="3" borderId="70" xfId="0" applyFont="1" applyFill="1" applyBorder="1" applyAlignment="1" applyProtection="1">
      <alignment horizontal="center" vertical="center"/>
    </xf>
    <xf numFmtId="0" fontId="51" fillId="3" borderId="70" xfId="0" applyFont="1" applyFill="1" applyBorder="1" applyProtection="1"/>
    <xf numFmtId="44" fontId="0" fillId="3" borderId="70" xfId="6" applyFont="1" applyFill="1" applyBorder="1" applyProtection="1"/>
    <xf numFmtId="0" fontId="10" fillId="3" borderId="70" xfId="0" applyFont="1" applyFill="1" applyBorder="1" applyProtection="1"/>
    <xf numFmtId="44" fontId="10" fillId="3" borderId="70" xfId="0" applyNumberFormat="1" applyFont="1" applyFill="1" applyBorder="1" applyProtection="1"/>
    <xf numFmtId="0" fontId="0" fillId="3" borderId="70" xfId="0" applyFill="1" applyBorder="1" applyProtection="1"/>
    <xf numFmtId="7" fontId="10" fillId="3" borderId="70" xfId="0" applyNumberFormat="1" applyFont="1" applyFill="1" applyBorder="1" applyProtection="1"/>
    <xf numFmtId="0" fontId="0" fillId="3" borderId="71" xfId="0" applyFill="1" applyBorder="1" applyProtection="1"/>
    <xf numFmtId="0" fontId="6" fillId="7" borderId="7" xfId="0" applyFont="1" applyFill="1" applyBorder="1" applyAlignment="1" applyProtection="1">
      <alignment horizontal="center" vertical="center" wrapText="1"/>
    </xf>
    <xf numFmtId="0" fontId="6" fillId="7" borderId="7" xfId="0" quotePrefix="1" applyFont="1" applyFill="1" applyBorder="1" applyAlignment="1" applyProtection="1">
      <alignment horizontal="center" vertical="center" wrapText="1"/>
    </xf>
    <xf numFmtId="0" fontId="5" fillId="0" borderId="7" xfId="0" applyFont="1" applyBorder="1" applyAlignment="1" applyProtection="1">
      <alignment horizontal="left" vertical="center" wrapText="1"/>
    </xf>
    <xf numFmtId="44" fontId="7" fillId="5" borderId="7" xfId="6" applyFont="1" applyFill="1" applyBorder="1" applyAlignment="1" applyProtection="1">
      <alignment horizontal="left" vertical="center" wrapText="1"/>
    </xf>
    <xf numFmtId="0" fontId="17" fillId="0" borderId="7" xfId="0" applyFont="1" applyBorder="1" applyAlignment="1" applyProtection="1">
      <alignment horizontal="center" vertical="center"/>
    </xf>
    <xf numFmtId="0" fontId="8" fillId="19" borderId="14" xfId="0" applyFont="1" applyFill="1" applyBorder="1" applyAlignment="1" applyProtection="1">
      <alignment horizontal="left" vertical="center" wrapText="1"/>
    </xf>
    <xf numFmtId="44" fontId="4" fillId="19" borderId="7" xfId="6" applyFont="1" applyFill="1" applyBorder="1" applyProtection="1"/>
    <xf numFmtId="167" fontId="4" fillId="19" borderId="7" xfId="0" applyNumberFormat="1" applyFont="1" applyFill="1" applyBorder="1" applyProtection="1"/>
    <xf numFmtId="0" fontId="47" fillId="12" borderId="7" xfId="0" applyFont="1" applyFill="1" applyBorder="1" applyAlignment="1" applyProtection="1">
      <alignment horizontal="center" vertical="center"/>
    </xf>
    <xf numFmtId="0" fontId="6" fillId="16" borderId="7" xfId="0" applyFont="1" applyFill="1" applyBorder="1" applyAlignment="1" applyProtection="1">
      <alignment horizontal="center" vertical="center" wrapText="1"/>
    </xf>
    <xf numFmtId="0" fontId="0" fillId="0" borderId="7" xfId="0" applyBorder="1" applyProtection="1"/>
    <xf numFmtId="0" fontId="11" fillId="10" borderId="50" xfId="0" applyFont="1" applyFill="1" applyBorder="1" applyAlignment="1" applyProtection="1">
      <alignment horizontal="center" vertical="center"/>
    </xf>
    <xf numFmtId="0" fontId="11" fillId="10" borderId="51" xfId="0" applyFont="1" applyFill="1" applyBorder="1" applyAlignment="1" applyProtection="1">
      <alignment horizontal="center" vertical="center"/>
    </xf>
    <xf numFmtId="7" fontId="11" fillId="10" borderId="52" xfId="0" applyNumberFormat="1" applyFont="1" applyFill="1" applyBorder="1" applyAlignment="1" applyProtection="1">
      <alignment horizontal="right" vertical="center"/>
    </xf>
    <xf numFmtId="44" fontId="46" fillId="23" borderId="68" xfId="0" applyNumberFormat="1" applyFont="1" applyFill="1" applyBorder="1" applyAlignment="1" applyProtection="1">
      <alignment horizontal="center" vertical="center" wrapText="1"/>
    </xf>
    <xf numFmtId="44" fontId="46" fillId="6" borderId="37" xfId="0" applyNumberFormat="1" applyFont="1" applyFill="1" applyBorder="1" applyAlignment="1" applyProtection="1">
      <alignment horizontal="center" vertical="center" wrapText="1"/>
    </xf>
    <xf numFmtId="44" fontId="46" fillId="6" borderId="8" xfId="0" applyNumberFormat="1" applyFont="1" applyFill="1" applyBorder="1" applyAlignment="1" applyProtection="1">
      <alignment horizontal="center" vertical="center" wrapText="1"/>
    </xf>
    <xf numFmtId="7" fontId="46" fillId="6" borderId="45" xfId="0" applyNumberFormat="1" applyFont="1" applyFill="1" applyBorder="1" applyAlignment="1" applyProtection="1">
      <alignment horizontal="center" vertical="center" wrapText="1"/>
    </xf>
    <xf numFmtId="0" fontId="5" fillId="13" borderId="5" xfId="0" applyFont="1" applyFill="1" applyBorder="1" applyAlignment="1" applyProtection="1">
      <alignment horizontal="center" vertical="center" wrapText="1"/>
    </xf>
    <xf numFmtId="0" fontId="33" fillId="13" borderId="2" xfId="0" applyFont="1" applyFill="1" applyBorder="1" applyAlignment="1" applyProtection="1">
      <alignment horizontal="center" vertical="center" wrapText="1"/>
    </xf>
    <xf numFmtId="6" fontId="33" fillId="13" borderId="2" xfId="0" applyNumberFormat="1" applyFont="1" applyFill="1" applyBorder="1" applyAlignment="1" applyProtection="1">
      <alignment horizontal="center" vertical="center" wrapText="1"/>
    </xf>
    <xf numFmtId="0" fontId="0" fillId="23" borderId="5" xfId="0" applyNumberFormat="1" applyFill="1" applyBorder="1" applyProtection="1"/>
    <xf numFmtId="0" fontId="0" fillId="23" borderId="3" xfId="0" applyFill="1" applyBorder="1" applyProtection="1"/>
    <xf numFmtId="0" fontId="0" fillId="23" borderId="3" xfId="0" applyFill="1" applyBorder="1" applyAlignment="1" applyProtection="1">
      <alignment horizontal="center" vertical="center"/>
    </xf>
    <xf numFmtId="0" fontId="12" fillId="23" borderId="3" xfId="0" applyFont="1" applyFill="1" applyBorder="1" applyProtection="1"/>
    <xf numFmtId="44" fontId="0" fillId="23" borderId="3" xfId="6" applyFont="1" applyFill="1" applyBorder="1" applyProtection="1"/>
    <xf numFmtId="9" fontId="0" fillId="23" borderId="3" xfId="1" applyFont="1" applyFill="1" applyBorder="1" applyProtection="1"/>
    <xf numFmtId="7" fontId="0" fillId="23" borderId="3" xfId="0" applyNumberFormat="1" applyFill="1" applyBorder="1" applyProtection="1"/>
    <xf numFmtId="9" fontId="0" fillId="23" borderId="37" xfId="1" applyFont="1" applyFill="1" applyBorder="1" applyProtection="1"/>
    <xf numFmtId="7" fontId="0" fillId="3" borderId="72" xfId="0" quotePrefix="1" applyNumberFormat="1" applyFill="1" applyBorder="1" applyProtection="1"/>
    <xf numFmtId="0" fontId="0" fillId="3" borderId="68" xfId="0" applyFill="1" applyBorder="1" applyProtection="1"/>
    <xf numFmtId="44" fontId="0" fillId="3" borderId="27" xfId="6" applyFont="1" applyFill="1" applyBorder="1" applyProtection="1"/>
    <xf numFmtId="0" fontId="6" fillId="13" borderId="7" xfId="0" applyFont="1" applyFill="1" applyBorder="1" applyAlignment="1" applyProtection="1">
      <alignment horizontal="center" vertical="center" wrapText="1"/>
    </xf>
    <xf numFmtId="0" fontId="6" fillId="13" borderId="7" xfId="0" quotePrefix="1" applyFont="1" applyFill="1" applyBorder="1" applyAlignment="1" applyProtection="1">
      <alignment horizontal="center" vertical="center" wrapText="1"/>
    </xf>
    <xf numFmtId="0" fontId="5" fillId="13" borderId="7" xfId="0" applyFont="1" applyFill="1" applyBorder="1" applyAlignment="1" applyProtection="1">
      <alignment horizontal="left" vertical="center" wrapText="1"/>
    </xf>
    <xf numFmtId="44" fontId="0" fillId="19" borderId="7" xfId="0" applyNumberFormat="1" applyFill="1" applyBorder="1" applyAlignment="1" applyProtection="1">
      <alignment horizontal="left" vertical="center"/>
    </xf>
    <xf numFmtId="44" fontId="0" fillId="19" borderId="14" xfId="0" applyNumberFormat="1" applyFill="1" applyBorder="1" applyAlignment="1" applyProtection="1">
      <alignment horizontal="left" vertical="center"/>
    </xf>
    <xf numFmtId="0" fontId="47" fillId="11" borderId="32" xfId="0" applyFont="1" applyFill="1" applyBorder="1" applyAlignment="1" applyProtection="1">
      <alignment horizontal="center" vertical="center"/>
    </xf>
    <xf numFmtId="0" fontId="63" fillId="13" borderId="5" xfId="0" applyFont="1" applyFill="1" applyBorder="1" applyAlignment="1" applyProtection="1">
      <alignment horizontal="center" vertical="center" wrapText="1"/>
    </xf>
    <xf numFmtId="0" fontId="63" fillId="13" borderId="33" xfId="0" applyFont="1" applyFill="1" applyBorder="1" applyAlignment="1" applyProtection="1">
      <alignment horizontal="center" vertical="center" wrapText="1"/>
    </xf>
    <xf numFmtId="0" fontId="63" fillId="13" borderId="7" xfId="0" applyFont="1" applyFill="1" applyBorder="1" applyAlignment="1" applyProtection="1">
      <alignment horizontal="center" vertical="center" wrapText="1"/>
    </xf>
    <xf numFmtId="0" fontId="6" fillId="13" borderId="33" xfId="0" applyFont="1" applyFill="1" applyBorder="1" applyAlignment="1" applyProtection="1">
      <alignment horizontal="center" vertical="center" wrapText="1"/>
    </xf>
    <xf numFmtId="0" fontId="6" fillId="13" borderId="79" xfId="0" applyFont="1" applyFill="1" applyBorder="1" applyAlignment="1" applyProtection="1">
      <alignment horizontal="center" vertical="center" wrapText="1"/>
    </xf>
    <xf numFmtId="0" fontId="47" fillId="11" borderId="43" xfId="0" applyFont="1" applyFill="1" applyBorder="1" applyAlignment="1" applyProtection="1">
      <alignment horizontal="center" vertical="center"/>
    </xf>
    <xf numFmtId="0" fontId="6" fillId="13" borderId="3" xfId="0" applyFont="1" applyFill="1" applyBorder="1" applyAlignment="1" applyProtection="1">
      <alignment horizontal="center" vertical="center" wrapText="1"/>
    </xf>
    <xf numFmtId="0" fontId="6" fillId="13" borderId="61" xfId="0" applyFont="1" applyFill="1" applyBorder="1" applyAlignment="1" applyProtection="1">
      <alignment horizontal="center" vertical="center" wrapText="1"/>
    </xf>
    <xf numFmtId="0" fontId="28" fillId="5" borderId="5" xfId="0" applyFont="1" applyFill="1" applyBorder="1" applyAlignment="1" applyProtection="1">
      <alignment horizontal="center" vertical="center" wrapText="1"/>
      <protection locked="0"/>
    </xf>
    <xf numFmtId="0" fontId="28" fillId="5" borderId="7" xfId="0" applyFont="1" applyFill="1" applyBorder="1" applyAlignment="1" applyProtection="1">
      <alignment horizontal="center" vertical="center" wrapText="1"/>
      <protection locked="0"/>
    </xf>
    <xf numFmtId="0" fontId="28" fillId="5" borderId="27" xfId="0" applyFont="1" applyFill="1" applyBorder="1" applyAlignment="1" applyProtection="1">
      <alignment horizontal="center" vertical="center" wrapText="1"/>
      <protection locked="0"/>
    </xf>
    <xf numFmtId="0" fontId="28" fillId="5" borderId="3" xfId="0" applyFont="1" applyFill="1" applyBorder="1" applyAlignment="1" applyProtection="1">
      <alignment horizontal="center" vertical="center" wrapText="1"/>
      <protection locked="0"/>
    </xf>
    <xf numFmtId="0" fontId="0" fillId="0" borderId="5" xfId="0" applyFill="1" applyBorder="1" applyProtection="1">
      <protection locked="0"/>
    </xf>
    <xf numFmtId="0" fontId="0" fillId="0" borderId="7" xfId="0" applyFill="1" applyBorder="1" applyProtection="1">
      <protection locked="0"/>
    </xf>
    <xf numFmtId="0" fontId="0" fillId="0" borderId="27" xfId="0" applyFill="1" applyBorder="1" applyProtection="1">
      <protection locked="0"/>
    </xf>
    <xf numFmtId="0" fontId="0" fillId="0" borderId="3" xfId="0" applyFill="1" applyBorder="1" applyProtection="1">
      <protection locked="0"/>
    </xf>
    <xf numFmtId="0" fontId="0" fillId="0" borderId="2" xfId="0" applyFill="1" applyBorder="1" applyProtection="1">
      <protection locked="0"/>
    </xf>
    <xf numFmtId="44" fontId="7" fillId="5" borderId="7" xfId="6" applyFont="1" applyFill="1" applyBorder="1" applyAlignment="1" applyProtection="1">
      <alignment horizontal="left" vertical="center" wrapText="1"/>
      <protection locked="0"/>
    </xf>
    <xf numFmtId="0" fontId="17" fillId="5" borderId="7" xfId="0" applyFont="1" applyFill="1" applyBorder="1" applyAlignment="1" applyProtection="1">
      <alignment horizontal="center" vertical="center"/>
      <protection locked="0"/>
    </xf>
    <xf numFmtId="0" fontId="0" fillId="5" borderId="17" xfId="0" applyFill="1" applyBorder="1" applyProtection="1">
      <protection locked="0"/>
    </xf>
    <xf numFmtId="0" fontId="0" fillId="5" borderId="7" xfId="0" applyFill="1" applyBorder="1" applyProtection="1">
      <protection locked="0"/>
    </xf>
    <xf numFmtId="0" fontId="0" fillId="5" borderId="8" xfId="0" applyFill="1" applyBorder="1" applyProtection="1">
      <protection locked="0"/>
    </xf>
    <xf numFmtId="0" fontId="0" fillId="5" borderId="15" xfId="0" applyFill="1" applyBorder="1" applyProtection="1">
      <protection locked="0"/>
    </xf>
    <xf numFmtId="0" fontId="0" fillId="5" borderId="27" xfId="0" applyFill="1" applyBorder="1" applyProtection="1">
      <protection locked="0"/>
    </xf>
    <xf numFmtId="0" fontId="0" fillId="5" borderId="45" xfId="0" applyFill="1" applyBorder="1" applyProtection="1">
      <protection locked="0"/>
    </xf>
    <xf numFmtId="167" fontId="34" fillId="5" borderId="37" xfId="0" applyNumberFormat="1" applyFont="1" applyFill="1" applyBorder="1" applyAlignment="1" applyProtection="1">
      <alignment vertical="center" wrapText="1"/>
      <protection locked="0"/>
    </xf>
    <xf numFmtId="167" fontId="34" fillId="5" borderId="53" xfId="0" applyNumberFormat="1" applyFont="1" applyFill="1" applyBorder="1" applyAlignment="1" applyProtection="1">
      <alignment vertical="center" wrapText="1"/>
      <protection locked="0"/>
    </xf>
    <xf numFmtId="167" fontId="34" fillId="5" borderId="55" xfId="0" applyNumberFormat="1" applyFont="1" applyFill="1" applyBorder="1" applyAlignment="1" applyProtection="1">
      <alignment vertical="center" wrapText="1"/>
      <protection locked="0"/>
    </xf>
    <xf numFmtId="7" fontId="46" fillId="5" borderId="36" xfId="0" applyNumberFormat="1" applyFont="1" applyFill="1" applyBorder="1" applyAlignment="1" applyProtection="1">
      <alignment horizontal="center" vertical="center" wrapText="1"/>
      <protection locked="0"/>
    </xf>
    <xf numFmtId="0" fontId="11" fillId="23" borderId="0" xfId="0" applyFont="1" applyFill="1" applyProtection="1"/>
    <xf numFmtId="0" fontId="0" fillId="23" borderId="0" xfId="0" applyFill="1" applyProtection="1"/>
    <xf numFmtId="0" fontId="30" fillId="5" borderId="0" xfId="2" applyFont="1" applyFill="1" applyAlignment="1" applyProtection="1">
      <alignment vertical="center"/>
    </xf>
    <xf numFmtId="0" fontId="31" fillId="5" borderId="0" xfId="0" applyFont="1" applyFill="1" applyProtection="1"/>
    <xf numFmtId="0" fontId="0" fillId="5" borderId="0" xfId="0" applyFill="1" applyProtection="1"/>
    <xf numFmtId="0" fontId="13" fillId="13" borderId="7" xfId="2" applyFont="1" applyFill="1" applyBorder="1" applyAlignment="1" applyProtection="1">
      <alignment horizontal="center" vertical="center" wrapText="1"/>
    </xf>
    <xf numFmtId="0" fontId="13" fillId="16" borderId="7" xfId="0" applyFont="1" applyFill="1" applyBorder="1" applyAlignment="1" applyProtection="1">
      <alignment horizontal="center" vertical="center" wrapText="1"/>
    </xf>
    <xf numFmtId="0" fontId="13" fillId="16" borderId="8" xfId="0" applyFont="1" applyFill="1" applyBorder="1" applyAlignment="1" applyProtection="1">
      <alignment horizontal="center" vertical="center" wrapText="1"/>
    </xf>
    <xf numFmtId="0" fontId="21" fillId="13" borderId="27" xfId="2" applyFont="1" applyFill="1" applyBorder="1" applyAlignment="1" applyProtection="1">
      <alignment horizontal="center" vertical="center" wrapText="1"/>
    </xf>
    <xf numFmtId="0" fontId="18" fillId="13" borderId="27" xfId="0" applyFont="1" applyFill="1" applyBorder="1" applyAlignment="1" applyProtection="1">
      <alignment horizontal="center" vertical="center" wrapText="1"/>
    </xf>
    <xf numFmtId="0" fontId="18" fillId="16" borderId="7" xfId="0" applyFont="1" applyFill="1" applyBorder="1" applyAlignment="1" applyProtection="1">
      <alignment horizontal="center" vertical="center" wrapText="1"/>
    </xf>
    <xf numFmtId="0" fontId="21" fillId="16" borderId="7" xfId="0" applyFont="1" applyFill="1" applyBorder="1" applyAlignment="1" applyProtection="1">
      <alignment horizontal="center" vertical="center" wrapText="1"/>
    </xf>
    <xf numFmtId="0" fontId="21" fillId="16" borderId="8" xfId="0" applyFont="1" applyFill="1" applyBorder="1" applyAlignment="1" applyProtection="1">
      <alignment horizontal="center" vertical="center" wrapText="1"/>
    </xf>
    <xf numFmtId="49" fontId="21" fillId="9" borderId="39" xfId="2" applyNumberFormat="1" applyFont="1" applyFill="1" applyBorder="1" applyAlignment="1" applyProtection="1">
      <alignment horizontal="left" vertical="center" wrapText="1"/>
    </xf>
    <xf numFmtId="49" fontId="21" fillId="9" borderId="3" xfId="0" applyNumberFormat="1" applyFont="1" applyFill="1" applyBorder="1" applyAlignment="1" applyProtection="1">
      <alignment horizontal="center" vertical="center" wrapText="1"/>
    </xf>
    <xf numFmtId="49" fontId="21" fillId="9" borderId="3" xfId="2" applyNumberFormat="1" applyFont="1" applyFill="1" applyBorder="1" applyAlignment="1" applyProtection="1">
      <alignment horizontal="left" vertical="center" wrapText="1"/>
    </xf>
    <xf numFmtId="49" fontId="21" fillId="9" borderId="3" xfId="2" applyNumberFormat="1" applyFont="1" applyFill="1" applyBorder="1" applyAlignment="1" applyProtection="1">
      <alignment vertical="center" wrapText="1"/>
    </xf>
    <xf numFmtId="49" fontId="21" fillId="9" borderId="3" xfId="1" applyNumberFormat="1" applyFont="1" applyFill="1" applyBorder="1" applyAlignment="1" applyProtection="1">
      <alignment horizontal="center" vertical="center" wrapText="1"/>
    </xf>
    <xf numFmtId="49" fontId="21" fillId="9" borderId="37" xfId="1" applyNumberFormat="1" applyFont="1" applyFill="1" applyBorder="1" applyAlignment="1" applyProtection="1">
      <alignment horizontal="center" vertical="center" wrapText="1"/>
    </xf>
    <xf numFmtId="49" fontId="21" fillId="9" borderId="12" xfId="2" applyNumberFormat="1" applyFont="1" applyFill="1" applyBorder="1" applyAlignment="1" applyProtection="1">
      <alignment horizontal="left" vertical="center" wrapText="1"/>
    </xf>
    <xf numFmtId="49" fontId="22" fillId="9" borderId="7" xfId="0" applyNumberFormat="1" applyFont="1" applyFill="1" applyBorder="1" applyAlignment="1" applyProtection="1">
      <alignment horizontal="center" vertical="center" wrapText="1"/>
    </xf>
    <xf numFmtId="49" fontId="21" fillId="9" borderId="7" xfId="2" applyNumberFormat="1" applyFont="1" applyFill="1" applyBorder="1" applyAlignment="1" applyProtection="1">
      <alignment horizontal="left" vertical="center" wrapText="1"/>
    </xf>
    <xf numFmtId="49" fontId="21" fillId="9" borderId="7" xfId="2" applyNumberFormat="1" applyFont="1" applyFill="1" applyBorder="1" applyAlignment="1" applyProtection="1">
      <alignment vertical="center" wrapText="1"/>
    </xf>
    <xf numFmtId="49" fontId="21" fillId="9" borderId="7" xfId="1" applyNumberFormat="1" applyFont="1" applyFill="1" applyBorder="1" applyAlignment="1" applyProtection="1">
      <alignment horizontal="center" vertical="center" wrapText="1"/>
    </xf>
    <xf numFmtId="44" fontId="21" fillId="9" borderId="7" xfId="6" applyFont="1" applyFill="1" applyBorder="1" applyAlignment="1" applyProtection="1">
      <alignment horizontal="center" vertical="center" wrapText="1"/>
    </xf>
    <xf numFmtId="2" fontId="12" fillId="3" borderId="7" xfId="0" applyNumberFormat="1" applyFont="1" applyFill="1" applyBorder="1" applyAlignment="1" applyProtection="1">
      <alignment horizontal="center" vertical="center" wrapText="1"/>
    </xf>
    <xf numFmtId="2" fontId="12" fillId="19" borderId="7" xfId="0" applyNumberFormat="1" applyFont="1" applyFill="1" applyBorder="1" applyAlignment="1" applyProtection="1">
      <alignment horizontal="center" vertical="center" wrapText="1"/>
    </xf>
    <xf numFmtId="2" fontId="12" fillId="19" borderId="7" xfId="0" quotePrefix="1" applyNumberFormat="1" applyFont="1" applyFill="1" applyBorder="1" applyAlignment="1" applyProtection="1">
      <alignment vertical="center" wrapText="1"/>
    </xf>
    <xf numFmtId="2" fontId="12" fillId="19" borderId="8" xfId="0" applyNumberFormat="1" applyFont="1" applyFill="1" applyBorder="1" applyAlignment="1" applyProtection="1">
      <alignment wrapText="1"/>
    </xf>
    <xf numFmtId="49" fontId="0" fillId="0" borderId="0" xfId="0" applyNumberFormat="1" applyProtection="1"/>
    <xf numFmtId="0" fontId="0" fillId="5" borderId="12" xfId="0" applyFill="1" applyBorder="1" applyAlignment="1" applyProtection="1">
      <alignment vertical="center" wrapText="1"/>
    </xf>
    <xf numFmtId="0" fontId="0" fillId="5" borderId="7" xfId="0" applyFill="1" applyBorder="1" applyAlignment="1" applyProtection="1">
      <alignment vertical="center" wrapText="1"/>
    </xf>
    <xf numFmtId="44" fontId="0" fillId="5" borderId="7" xfId="6" applyFont="1" applyFill="1" applyBorder="1" applyAlignment="1" applyProtection="1">
      <alignment vertical="center" wrapText="1"/>
    </xf>
    <xf numFmtId="44" fontId="13" fillId="3" borderId="4" xfId="6" applyFont="1" applyFill="1" applyBorder="1" applyAlignment="1" applyProtection="1">
      <alignment horizontal="right" vertical="center" wrapText="1"/>
    </xf>
    <xf numFmtId="2" fontId="12" fillId="0" borderId="7" xfId="0" applyNumberFormat="1" applyFont="1" applyBorder="1" applyAlignment="1" applyProtection="1">
      <alignment wrapText="1"/>
    </xf>
    <xf numFmtId="2" fontId="12" fillId="3" borderId="7" xfId="0" quotePrefix="1" applyNumberFormat="1" applyFont="1" applyFill="1" applyBorder="1" applyAlignment="1" applyProtection="1">
      <alignment vertical="center" wrapText="1"/>
    </xf>
    <xf numFmtId="44" fontId="13" fillId="3" borderId="78" xfId="6" applyFont="1" applyFill="1" applyBorder="1" applyAlignment="1" applyProtection="1">
      <alignment horizontal="right" vertical="center" wrapText="1"/>
    </xf>
    <xf numFmtId="0" fontId="0" fillId="5" borderId="29" xfId="0" applyFill="1" applyBorder="1" applyAlignment="1" applyProtection="1">
      <alignment vertical="center" wrapText="1"/>
    </xf>
    <xf numFmtId="0" fontId="0" fillId="5" borderId="27" xfId="0" applyFill="1" applyBorder="1" applyAlignment="1" applyProtection="1">
      <alignment vertical="center" wrapText="1"/>
    </xf>
    <xf numFmtId="44" fontId="0" fillId="5" borderId="27" xfId="6" applyFont="1" applyFill="1" applyBorder="1" applyAlignment="1" applyProtection="1">
      <alignment vertical="center" wrapText="1"/>
    </xf>
    <xf numFmtId="44" fontId="13" fillId="3" borderId="27" xfId="6" applyFont="1" applyFill="1" applyBorder="1" applyAlignment="1" applyProtection="1">
      <alignment horizontal="right" vertical="center" wrapText="1"/>
    </xf>
    <xf numFmtId="2" fontId="12" fillId="0" borderId="27" xfId="0" applyNumberFormat="1" applyFont="1" applyBorder="1" applyAlignment="1" applyProtection="1">
      <alignment wrapText="1"/>
    </xf>
    <xf numFmtId="2" fontId="12" fillId="3" borderId="27" xfId="0" quotePrefix="1" applyNumberFormat="1" applyFont="1" applyFill="1" applyBorder="1" applyAlignment="1" applyProtection="1">
      <alignment vertical="center" wrapText="1"/>
    </xf>
    <xf numFmtId="44" fontId="13" fillId="3" borderId="45" xfId="6" applyFont="1" applyFill="1" applyBorder="1" applyAlignment="1" applyProtection="1">
      <alignment horizontal="right" vertical="center" wrapText="1"/>
    </xf>
    <xf numFmtId="0" fontId="10" fillId="3" borderId="3" xfId="0" applyFont="1" applyFill="1" applyBorder="1" applyProtection="1"/>
    <xf numFmtId="44" fontId="10" fillId="3" borderId="3" xfId="6" applyFont="1" applyFill="1" applyBorder="1" applyProtection="1"/>
    <xf numFmtId="44" fontId="10" fillId="3" borderId="70" xfId="6" applyFont="1" applyFill="1" applyBorder="1" applyAlignment="1" applyProtection="1">
      <alignment wrapText="1"/>
    </xf>
    <xf numFmtId="0" fontId="31" fillId="0" borderId="0" xfId="0" applyFont="1" applyProtection="1"/>
    <xf numFmtId="0" fontId="0" fillId="5" borderId="12" xfId="0" applyFill="1" applyBorder="1" applyAlignment="1" applyProtection="1">
      <alignment vertical="center" wrapText="1"/>
      <protection locked="0"/>
    </xf>
    <xf numFmtId="0" fontId="27" fillId="5" borderId="7" xfId="0" applyFont="1" applyFill="1" applyBorder="1" applyAlignment="1" applyProtection="1">
      <alignment horizontal="center" vertical="center" wrapText="1"/>
      <protection locked="0"/>
    </xf>
    <xf numFmtId="0" fontId="18" fillId="5" borderId="7" xfId="0" applyFont="1" applyFill="1" applyBorder="1" applyAlignment="1" applyProtection="1">
      <alignment vertical="center" wrapText="1"/>
      <protection locked="0"/>
    </xf>
    <xf numFmtId="168" fontId="13" fillId="5" borderId="7" xfId="0" applyNumberFormat="1" applyFont="1" applyFill="1" applyBorder="1" applyAlignment="1" applyProtection="1">
      <alignment vertical="center" wrapText="1"/>
      <protection locked="0"/>
    </xf>
    <xf numFmtId="44" fontId="18" fillId="5" borderId="7" xfId="6" applyFont="1" applyFill="1" applyBorder="1" applyAlignment="1" applyProtection="1">
      <alignment vertical="center" wrapText="1"/>
      <protection locked="0"/>
    </xf>
    <xf numFmtId="0" fontId="18" fillId="5" borderId="8" xfId="0" applyFont="1" applyFill="1" applyBorder="1" applyAlignment="1" applyProtection="1">
      <alignment vertical="center" wrapText="1"/>
      <protection locked="0"/>
    </xf>
    <xf numFmtId="0" fontId="0" fillId="5" borderId="12" xfId="0" applyFill="1" applyBorder="1" applyProtection="1">
      <protection locked="0"/>
    </xf>
    <xf numFmtId="168" fontId="0" fillId="5" borderId="7" xfId="0" applyNumberFormat="1" applyFill="1" applyBorder="1" applyProtection="1">
      <protection locked="0"/>
    </xf>
    <xf numFmtId="44" fontId="0" fillId="5" borderId="7" xfId="6" applyFont="1" applyFill="1" applyBorder="1" applyProtection="1">
      <protection locked="0"/>
    </xf>
    <xf numFmtId="0" fontId="0" fillId="5" borderId="29" xfId="0" applyFill="1" applyBorder="1" applyProtection="1">
      <protection locked="0"/>
    </xf>
    <xf numFmtId="0" fontId="27" fillId="5" borderId="27" xfId="0" applyFont="1" applyFill="1" applyBorder="1" applyAlignment="1" applyProtection="1">
      <alignment horizontal="center" vertical="center" wrapText="1"/>
      <protection locked="0"/>
    </xf>
    <xf numFmtId="168" fontId="0" fillId="5" borderId="27" xfId="0" applyNumberFormat="1" applyFill="1" applyBorder="1" applyProtection="1">
      <protection locked="0"/>
    </xf>
    <xf numFmtId="44" fontId="0" fillId="5" borderId="27" xfId="6" applyFont="1" applyFill="1" applyBorder="1" applyProtection="1">
      <protection locked="0"/>
    </xf>
    <xf numFmtId="0" fontId="30" fillId="0" borderId="23" xfId="0" applyFont="1" applyFill="1" applyBorder="1" applyAlignment="1" applyProtection="1">
      <alignment horizontal="left"/>
      <protection locked="0"/>
    </xf>
    <xf numFmtId="0" fontId="31" fillId="0" borderId="24" xfId="0" applyFont="1" applyFill="1" applyBorder="1" applyProtection="1">
      <protection locked="0"/>
    </xf>
    <xf numFmtId="0" fontId="31" fillId="0" borderId="25" xfId="0" applyFont="1" applyFill="1" applyBorder="1" applyProtection="1">
      <protection locked="0"/>
    </xf>
    <xf numFmtId="0" fontId="30" fillId="0" borderId="18" xfId="0" applyFont="1" applyFill="1" applyBorder="1" applyProtection="1">
      <protection locked="0"/>
    </xf>
    <xf numFmtId="0" fontId="31" fillId="0" borderId="0" xfId="0" applyFont="1" applyFill="1" applyProtection="1">
      <protection locked="0"/>
    </xf>
    <xf numFmtId="0" fontId="31" fillId="0" borderId="19" xfId="0" applyFont="1" applyFill="1" applyBorder="1" applyProtection="1">
      <protection locked="0"/>
    </xf>
    <xf numFmtId="0" fontId="30" fillId="0" borderId="18" xfId="0" applyFont="1" applyFill="1" applyBorder="1" applyAlignment="1" applyProtection="1">
      <alignment horizontal="left" vertical="center"/>
      <protection locked="0"/>
    </xf>
    <xf numFmtId="0" fontId="30" fillId="0" borderId="18"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protection locked="0"/>
    </xf>
    <xf numFmtId="0" fontId="31" fillId="0" borderId="18" xfId="0" applyFont="1" applyFill="1" applyBorder="1" applyProtection="1">
      <protection locked="0"/>
    </xf>
    <xf numFmtId="0" fontId="31" fillId="0" borderId="20" xfId="0" applyFont="1" applyFill="1" applyBorder="1" applyProtection="1">
      <protection locked="0"/>
    </xf>
    <xf numFmtId="0" fontId="31" fillId="0" borderId="21" xfId="0" applyFont="1" applyFill="1" applyBorder="1" applyProtection="1">
      <protection locked="0"/>
    </xf>
    <xf numFmtId="0" fontId="31" fillId="0" borderId="22" xfId="0" applyFont="1" applyFill="1" applyBorder="1" applyProtection="1">
      <protection locked="0"/>
    </xf>
    <xf numFmtId="0" fontId="18" fillId="0" borderId="0" xfId="0" applyFont="1" applyAlignment="1" applyProtection="1">
      <alignment vertical="center"/>
    </xf>
    <xf numFmtId="0" fontId="49" fillId="23" borderId="0" xfId="0" applyFont="1" applyFill="1" applyAlignment="1" applyProtection="1">
      <alignment vertical="center"/>
    </xf>
    <xf numFmtId="0" fontId="13" fillId="23" borderId="0" xfId="0" applyFont="1" applyFill="1" applyAlignment="1" applyProtection="1">
      <alignment vertical="center"/>
    </xf>
    <xf numFmtId="0" fontId="18" fillId="23" borderId="0" xfId="0" applyFont="1" applyFill="1" applyAlignment="1" applyProtection="1">
      <alignment vertical="center"/>
    </xf>
    <xf numFmtId="0" fontId="18" fillId="5" borderId="0" xfId="0" applyFont="1" applyFill="1" applyAlignment="1" applyProtection="1">
      <alignment vertical="center"/>
    </xf>
    <xf numFmtId="0" fontId="13" fillId="13" borderId="72" xfId="2" applyFont="1" applyFill="1" applyBorder="1" applyAlignment="1" applyProtection="1">
      <alignment horizontal="center" vertical="center" wrapText="1"/>
    </xf>
    <xf numFmtId="0" fontId="13" fillId="13" borderId="68" xfId="2" applyFont="1" applyFill="1" applyBorder="1" applyAlignment="1" applyProtection="1">
      <alignment horizontal="center" vertical="center" wrapText="1"/>
    </xf>
    <xf numFmtId="0" fontId="13" fillId="16" borderId="39" xfId="0" applyFont="1" applyFill="1" applyBorder="1" applyAlignment="1" applyProtection="1">
      <alignment horizontal="center" vertical="center" wrapText="1"/>
    </xf>
    <xf numFmtId="0" fontId="13" fillId="16" borderId="3" xfId="2"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69" xfId="0" applyFont="1" applyFill="1" applyBorder="1" applyAlignment="1" applyProtection="1">
      <alignment horizontal="center" vertical="center" wrapText="1"/>
    </xf>
    <xf numFmtId="0" fontId="13" fillId="16" borderId="37" xfId="0" applyFont="1" applyFill="1" applyBorder="1" applyAlignment="1" applyProtection="1">
      <alignment horizontal="center" vertical="center" wrapText="1"/>
    </xf>
    <xf numFmtId="0" fontId="13" fillId="5" borderId="0" xfId="2" applyFont="1" applyFill="1" applyAlignment="1" applyProtection="1">
      <alignment horizontal="center" vertical="center" wrapText="1"/>
    </xf>
    <xf numFmtId="0" fontId="13" fillId="0" borderId="0" xfId="0" applyFont="1" applyAlignment="1" applyProtection="1">
      <alignment vertical="center"/>
    </xf>
    <xf numFmtId="0" fontId="21" fillId="13" borderId="30" xfId="2" applyFont="1" applyFill="1" applyBorder="1" applyAlignment="1" applyProtection="1">
      <alignment horizontal="center" vertical="center" wrapText="1"/>
    </xf>
    <xf numFmtId="0" fontId="21" fillId="13" borderId="0" xfId="2" applyFont="1" applyFill="1" applyAlignment="1" applyProtection="1">
      <alignment horizontal="center" vertical="center" wrapText="1"/>
    </xf>
    <xf numFmtId="0" fontId="18" fillId="16" borderId="12" xfId="0" applyFont="1" applyFill="1" applyBorder="1" applyAlignment="1" applyProtection="1">
      <alignment horizontal="center" vertical="center" wrapText="1"/>
    </xf>
    <xf numFmtId="0" fontId="21" fillId="16" borderId="7" xfId="2" applyFont="1" applyFill="1" applyBorder="1" applyAlignment="1" applyProtection="1">
      <alignment horizontal="center" vertical="center" wrapText="1"/>
    </xf>
    <xf numFmtId="0" fontId="21" fillId="16" borderId="17" xfId="0" applyFont="1" applyFill="1" applyBorder="1" applyAlignment="1" applyProtection="1">
      <alignment horizontal="center" vertical="center" wrapText="1"/>
    </xf>
    <xf numFmtId="0" fontId="21" fillId="5" borderId="0" xfId="2" applyFont="1" applyFill="1" applyAlignment="1" applyProtection="1">
      <alignment horizontal="center" vertical="center" wrapText="1"/>
    </xf>
    <xf numFmtId="49" fontId="21" fillId="19" borderId="29" xfId="0" applyNumberFormat="1" applyFont="1" applyFill="1" applyBorder="1" applyAlignment="1" applyProtection="1">
      <alignment horizontal="center" vertical="center" wrapText="1"/>
    </xf>
    <xf numFmtId="49" fontId="21" fillId="19" borderId="15" xfId="0" applyNumberFormat="1" applyFont="1" applyFill="1" applyBorder="1" applyAlignment="1" applyProtection="1">
      <alignment horizontal="center" vertical="center" wrapText="1"/>
    </xf>
    <xf numFmtId="49" fontId="21" fillId="19" borderId="15" xfId="0" applyNumberFormat="1" applyFont="1" applyFill="1" applyBorder="1" applyAlignment="1" applyProtection="1">
      <alignment vertical="center"/>
    </xf>
    <xf numFmtId="49" fontId="21" fillId="19" borderId="27" xfId="0" quotePrefix="1" applyNumberFormat="1" applyFont="1" applyFill="1" applyBorder="1" applyAlignment="1" applyProtection="1">
      <alignment vertical="center"/>
    </xf>
    <xf numFmtId="49" fontId="21" fillId="19" borderId="67" xfId="0" quotePrefix="1" applyNumberFormat="1" applyFont="1" applyFill="1" applyBorder="1" applyAlignment="1" applyProtection="1">
      <alignment vertical="center"/>
    </xf>
    <xf numFmtId="49" fontId="21" fillId="19" borderId="45" xfId="0" quotePrefix="1" applyNumberFormat="1" applyFont="1" applyFill="1" applyBorder="1" applyAlignment="1" applyProtection="1">
      <alignment vertical="center"/>
    </xf>
    <xf numFmtId="49" fontId="21" fillId="19" borderId="9" xfId="0" quotePrefix="1" applyNumberFormat="1" applyFont="1" applyFill="1" applyBorder="1" applyAlignment="1" applyProtection="1">
      <alignment vertical="center"/>
    </xf>
    <xf numFmtId="49" fontId="21" fillId="19" borderId="29" xfId="6" quotePrefix="1" applyNumberFormat="1" applyFont="1" applyFill="1" applyBorder="1" applyAlignment="1" applyProtection="1">
      <alignment vertical="center"/>
    </xf>
    <xf numFmtId="49" fontId="18" fillId="19" borderId="72" xfId="0" applyNumberFormat="1" applyFont="1" applyFill="1" applyBorder="1" applyAlignment="1" applyProtection="1">
      <alignment horizontal="center" vertical="center"/>
    </xf>
    <xf numFmtId="49" fontId="21" fillId="19" borderId="29" xfId="0" applyNumberFormat="1" applyFont="1" applyFill="1" applyBorder="1" applyAlignment="1" applyProtection="1">
      <alignment vertical="center"/>
    </xf>
    <xf numFmtId="49" fontId="21" fillId="19" borderId="27" xfId="0" applyNumberFormat="1" applyFont="1" applyFill="1" applyBorder="1" applyAlignment="1" applyProtection="1">
      <alignment vertical="center"/>
    </xf>
    <xf numFmtId="49" fontId="21" fillId="19" borderId="45" xfId="0" applyNumberFormat="1" applyFont="1" applyFill="1" applyBorder="1" applyAlignment="1" applyProtection="1">
      <alignment vertical="center"/>
    </xf>
    <xf numFmtId="2" fontId="21" fillId="19" borderId="27" xfId="0" applyNumberFormat="1" applyFont="1" applyFill="1" applyBorder="1" applyAlignment="1" applyProtection="1">
      <alignment horizontal="center" vertical="center" wrapText="1"/>
    </xf>
    <xf numFmtId="2" fontId="21" fillId="19" borderId="7" xfId="0" applyNumberFormat="1" applyFont="1" applyFill="1" applyBorder="1" applyAlignment="1" applyProtection="1">
      <alignment horizontal="center" vertical="center" wrapText="1"/>
    </xf>
    <xf numFmtId="2" fontId="21" fillId="19" borderId="17" xfId="0" quotePrefix="1" applyNumberFormat="1" applyFont="1" applyFill="1" applyBorder="1" applyAlignment="1" applyProtection="1">
      <alignment vertical="center" wrapText="1"/>
    </xf>
    <xf numFmtId="2" fontId="21" fillId="19" borderId="8" xfId="0" applyNumberFormat="1" applyFont="1" applyFill="1" applyBorder="1" applyAlignment="1" applyProtection="1">
      <alignment vertical="center" wrapText="1"/>
    </xf>
    <xf numFmtId="49" fontId="21" fillId="5" borderId="0" xfId="0" applyNumberFormat="1" applyFont="1" applyFill="1" applyAlignment="1" applyProtection="1">
      <alignment horizontal="center" vertical="center" wrapText="1"/>
    </xf>
    <xf numFmtId="44" fontId="21" fillId="3" borderId="62" xfId="0" applyNumberFormat="1" applyFont="1" applyFill="1" applyBorder="1" applyAlignment="1" applyProtection="1">
      <alignment vertical="center"/>
    </xf>
    <xf numFmtId="44" fontId="21" fillId="3" borderId="37" xfId="0" applyNumberFormat="1" applyFont="1" applyFill="1" applyBorder="1" applyAlignment="1" applyProtection="1">
      <alignment vertical="center"/>
    </xf>
    <xf numFmtId="49" fontId="21" fillId="0" borderId="39" xfId="0" applyNumberFormat="1" applyFont="1" applyBorder="1" applyAlignment="1" applyProtection="1">
      <alignment vertical="center"/>
    </xf>
    <xf numFmtId="49" fontId="21" fillId="0" borderId="3" xfId="0" applyNumberFormat="1" applyFont="1" applyBorder="1" applyAlignment="1" applyProtection="1">
      <alignment vertical="center"/>
    </xf>
    <xf numFmtId="167" fontId="21" fillId="0" borderId="3" xfId="6" applyNumberFormat="1" applyFont="1" applyBorder="1" applyAlignment="1" applyProtection="1">
      <alignment vertical="center"/>
    </xf>
    <xf numFmtId="167" fontId="21" fillId="3" borderId="3" xfId="6" applyNumberFormat="1" applyFont="1" applyFill="1" applyBorder="1" applyAlignment="1" applyProtection="1">
      <alignment vertical="center"/>
    </xf>
    <xf numFmtId="167" fontId="21" fillId="3" borderId="37" xfId="0" applyNumberFormat="1" applyFont="1" applyFill="1" applyBorder="1" applyAlignment="1" applyProtection="1">
      <alignment vertical="center"/>
    </xf>
    <xf numFmtId="167" fontId="13" fillId="3" borderId="74" xfId="3" applyNumberFormat="1" applyFont="1" applyFill="1" applyBorder="1" applyAlignment="1" applyProtection="1">
      <alignment horizontal="right" vertical="center" wrapText="1"/>
    </xf>
    <xf numFmtId="2" fontId="21" fillId="0" borderId="7" xfId="0" applyNumberFormat="1" applyFont="1" applyBorder="1" applyAlignment="1" applyProtection="1">
      <alignment vertical="center" wrapText="1"/>
    </xf>
    <xf numFmtId="2" fontId="21" fillId="3" borderId="17" xfId="0" quotePrefix="1" applyNumberFormat="1" applyFont="1" applyFill="1" applyBorder="1" applyAlignment="1" applyProtection="1">
      <alignment vertical="center" wrapText="1"/>
    </xf>
    <xf numFmtId="44" fontId="13" fillId="3" borderId="78" xfId="3" applyNumberFormat="1" applyFont="1" applyFill="1" applyBorder="1" applyAlignment="1" applyProtection="1">
      <alignment horizontal="right" vertical="center" wrapText="1"/>
    </xf>
    <xf numFmtId="44" fontId="21" fillId="3" borderId="14" xfId="0" applyNumberFormat="1" applyFont="1" applyFill="1" applyBorder="1" applyAlignment="1" applyProtection="1">
      <alignment vertical="center"/>
    </xf>
    <xf numFmtId="44" fontId="21" fillId="3" borderId="8" xfId="0" applyNumberFormat="1" applyFont="1" applyFill="1" applyBorder="1" applyAlignment="1" applyProtection="1">
      <alignment vertical="center"/>
    </xf>
    <xf numFmtId="49" fontId="21" fillId="0" borderId="12" xfId="0" applyNumberFormat="1" applyFont="1" applyBorder="1" applyAlignment="1" applyProtection="1">
      <alignment vertical="center"/>
    </xf>
    <xf numFmtId="49" fontId="21" fillId="0" borderId="7" xfId="0" applyNumberFormat="1" applyFont="1" applyBorder="1" applyAlignment="1" applyProtection="1">
      <alignment vertical="center"/>
    </xf>
    <xf numFmtId="167" fontId="21" fillId="0" borderId="7" xfId="6" applyNumberFormat="1" applyFont="1" applyBorder="1" applyAlignment="1" applyProtection="1">
      <alignment vertical="center"/>
    </xf>
    <xf numFmtId="167" fontId="21" fillId="3" borderId="7" xfId="6" applyNumberFormat="1" applyFont="1" applyFill="1" applyBorder="1" applyAlignment="1" applyProtection="1">
      <alignment vertical="center"/>
    </xf>
    <xf numFmtId="167" fontId="21" fillId="3" borderId="8" xfId="0" applyNumberFormat="1" applyFont="1" applyFill="1" applyBorder="1" applyAlignment="1" applyProtection="1">
      <alignment vertical="center"/>
    </xf>
    <xf numFmtId="167" fontId="13" fillId="3" borderId="4" xfId="3" applyNumberFormat="1" applyFont="1" applyFill="1" applyBorder="1" applyAlignment="1" applyProtection="1">
      <alignment horizontal="right" vertical="center" wrapText="1"/>
    </xf>
    <xf numFmtId="44" fontId="21" fillId="3" borderId="67" xfId="0" applyNumberFormat="1" applyFont="1" applyFill="1" applyBorder="1" applyAlignment="1" applyProtection="1">
      <alignment vertical="center"/>
    </xf>
    <xf numFmtId="44" fontId="21" fillId="3" borderId="45" xfId="0" applyNumberFormat="1" applyFont="1" applyFill="1" applyBorder="1" applyAlignment="1" applyProtection="1">
      <alignment vertical="center"/>
    </xf>
    <xf numFmtId="49" fontId="21" fillId="0" borderId="29" xfId="0" applyNumberFormat="1" applyFont="1" applyBorder="1" applyAlignment="1" applyProtection="1">
      <alignment vertical="center"/>
    </xf>
    <xf numFmtId="49" fontId="21" fillId="0" borderId="27" xfId="0" applyNumberFormat="1" applyFont="1" applyBorder="1" applyAlignment="1" applyProtection="1">
      <alignment vertical="center"/>
    </xf>
    <xf numFmtId="167" fontId="21" fillId="0" borderId="27" xfId="6" applyNumberFormat="1" applyFont="1" applyBorder="1" applyAlignment="1" applyProtection="1">
      <alignment vertical="center"/>
    </xf>
    <xf numFmtId="167" fontId="21" fillId="3" borderId="27" xfId="6" applyNumberFormat="1" applyFont="1" applyFill="1" applyBorder="1" applyAlignment="1" applyProtection="1">
      <alignment vertical="center"/>
    </xf>
    <xf numFmtId="167" fontId="21" fillId="3" borderId="45" xfId="0" applyNumberFormat="1" applyFont="1" applyFill="1" applyBorder="1" applyAlignment="1" applyProtection="1">
      <alignment vertical="center"/>
    </xf>
    <xf numFmtId="167" fontId="13" fillId="3" borderId="27" xfId="3" applyNumberFormat="1" applyFont="1" applyFill="1" applyBorder="1" applyAlignment="1" applyProtection="1">
      <alignment horizontal="right" vertical="center" wrapText="1"/>
    </xf>
    <xf numFmtId="2" fontId="21" fillId="0" borderId="27" xfId="0" applyNumberFormat="1" applyFont="1" applyBorder="1" applyAlignment="1" applyProtection="1">
      <alignment vertical="center" wrapText="1"/>
    </xf>
    <xf numFmtId="2" fontId="21" fillId="3" borderId="15" xfId="0" quotePrefix="1" applyNumberFormat="1" applyFont="1" applyFill="1" applyBorder="1" applyAlignment="1" applyProtection="1">
      <alignment vertical="center" wrapText="1"/>
    </xf>
    <xf numFmtId="44" fontId="13" fillId="3" borderId="45" xfId="3" applyNumberFormat="1" applyFont="1" applyFill="1" applyBorder="1" applyAlignment="1" applyProtection="1">
      <alignment horizontal="right" vertical="center" wrapText="1"/>
    </xf>
    <xf numFmtId="0" fontId="13" fillId="5" borderId="0" xfId="0" applyFont="1" applyFill="1" applyAlignment="1" applyProtection="1">
      <alignment vertical="center"/>
    </xf>
    <xf numFmtId="0" fontId="13" fillId="5" borderId="0" xfId="0" applyFont="1" applyFill="1" applyAlignment="1" applyProtection="1">
      <alignment horizontal="center" vertical="center" wrapText="1"/>
    </xf>
    <xf numFmtId="1" fontId="13" fillId="3" borderId="61" xfId="0" applyNumberFormat="1" applyFont="1" applyFill="1" applyBorder="1" applyAlignment="1" applyProtection="1">
      <alignment vertical="center"/>
    </xf>
    <xf numFmtId="1" fontId="13" fillId="3" borderId="22" xfId="0" applyNumberFormat="1" applyFont="1" applyFill="1" applyBorder="1" applyAlignment="1" applyProtection="1">
      <alignment vertical="center"/>
    </xf>
    <xf numFmtId="44" fontId="13" fillId="5" borderId="0" xfId="0" applyNumberFormat="1" applyFont="1" applyFill="1" applyAlignment="1" applyProtection="1">
      <alignment vertical="center"/>
    </xf>
    <xf numFmtId="44" fontId="13" fillId="3" borderId="22" xfId="6" applyFont="1" applyFill="1" applyBorder="1" applyAlignment="1" applyProtection="1">
      <alignment vertical="center"/>
    </xf>
    <xf numFmtId="44" fontId="13" fillId="3" borderId="61" xfId="6" applyFont="1" applyFill="1" applyBorder="1" applyAlignment="1" applyProtection="1">
      <alignment vertical="center"/>
    </xf>
    <xf numFmtId="0" fontId="13" fillId="3" borderId="61" xfId="0" applyFont="1" applyFill="1" applyBorder="1" applyAlignment="1" applyProtection="1">
      <alignment vertical="center"/>
    </xf>
    <xf numFmtId="0" fontId="13" fillId="3" borderId="22" xfId="0" applyFont="1" applyFill="1" applyBorder="1" applyAlignment="1" applyProtection="1">
      <alignment vertical="center" wrapText="1"/>
    </xf>
    <xf numFmtId="49" fontId="13" fillId="3" borderId="71" xfId="0" applyNumberFormat="1" applyFont="1" applyFill="1" applyBorder="1" applyAlignment="1" applyProtection="1">
      <alignment vertical="center"/>
    </xf>
    <xf numFmtId="167" fontId="13" fillId="3" borderId="73" xfId="0" applyNumberFormat="1" applyFont="1" applyFill="1" applyBorder="1" applyAlignment="1" applyProtection="1">
      <alignment vertical="center"/>
    </xf>
    <xf numFmtId="0" fontId="13" fillId="3" borderId="73" xfId="0" applyFont="1" applyFill="1" applyBorder="1" applyAlignment="1" applyProtection="1">
      <alignment vertical="center"/>
    </xf>
    <xf numFmtId="44" fontId="13" fillId="3" borderId="22" xfId="6" applyFont="1" applyFill="1" applyBorder="1" applyAlignment="1" applyProtection="1">
      <alignment vertical="center" wrapText="1"/>
    </xf>
    <xf numFmtId="167" fontId="13" fillId="3" borderId="22" xfId="0" applyNumberFormat="1" applyFont="1" applyFill="1" applyBorder="1" applyAlignment="1" applyProtection="1">
      <alignment vertical="center" wrapText="1"/>
    </xf>
    <xf numFmtId="0" fontId="57" fillId="23" borderId="0" xfId="0" applyFont="1" applyFill="1" applyAlignment="1" applyProtection="1">
      <alignment horizontal="left" vertical="center"/>
    </xf>
    <xf numFmtId="0" fontId="57" fillId="23" borderId="0" xfId="0" applyFont="1" applyFill="1" applyAlignment="1" applyProtection="1">
      <alignment vertical="center"/>
    </xf>
    <xf numFmtId="0" fontId="18" fillId="5" borderId="39" xfId="0" applyFont="1" applyFill="1" applyBorder="1" applyAlignment="1" applyProtection="1">
      <alignment vertical="center"/>
      <protection locked="0"/>
    </xf>
    <xf numFmtId="0" fontId="18" fillId="5" borderId="3"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8" fillId="5" borderId="12" xfId="0" applyFont="1" applyFill="1" applyBorder="1" applyAlignment="1" applyProtection="1">
      <alignment vertical="center"/>
      <protection locked="0"/>
    </xf>
    <xf numFmtId="0" fontId="13" fillId="5" borderId="7" xfId="0" applyFont="1" applyFill="1" applyBorder="1" applyAlignment="1" applyProtection="1">
      <alignment horizontal="center" vertical="center" wrapText="1"/>
      <protection locked="0"/>
    </xf>
    <xf numFmtId="0" fontId="18" fillId="5" borderId="29" xfId="0" applyFont="1" applyFill="1" applyBorder="1" applyAlignment="1" applyProtection="1">
      <alignment vertical="center"/>
      <protection locked="0"/>
    </xf>
    <xf numFmtId="0" fontId="13" fillId="5" borderId="27" xfId="0" applyFont="1" applyFill="1" applyBorder="1" applyAlignment="1" applyProtection="1">
      <alignment horizontal="center" vertical="center" wrapText="1"/>
      <protection locked="0"/>
    </xf>
    <xf numFmtId="0" fontId="18" fillId="5" borderId="49" xfId="0" applyFont="1" applyFill="1" applyBorder="1" applyAlignment="1" applyProtection="1">
      <alignment horizontal="center" vertical="center"/>
      <protection locked="0"/>
    </xf>
    <xf numFmtId="0" fontId="18" fillId="5" borderId="58" xfId="0" applyFont="1" applyFill="1" applyBorder="1" applyAlignment="1" applyProtection="1">
      <alignment horizontal="center" vertical="center"/>
      <protection locked="0"/>
    </xf>
    <xf numFmtId="0" fontId="18" fillId="5" borderId="63"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protection locked="0"/>
    </xf>
    <xf numFmtId="0" fontId="18" fillId="0" borderId="23" xfId="0" applyFont="1" applyFill="1" applyBorder="1" applyAlignment="1" applyProtection="1">
      <alignment horizontal="left" vertical="center"/>
      <protection locked="0"/>
    </xf>
    <xf numFmtId="0" fontId="18" fillId="0" borderId="24" xfId="0" applyFont="1" applyFill="1" applyBorder="1" applyAlignment="1" applyProtection="1">
      <alignment vertical="center"/>
      <protection locked="0"/>
    </xf>
    <xf numFmtId="0" fontId="18" fillId="0" borderId="25" xfId="0" applyFont="1" applyFill="1" applyBorder="1" applyAlignment="1" applyProtection="1">
      <alignment vertical="center"/>
      <protection locked="0"/>
    </xf>
    <xf numFmtId="0" fontId="18" fillId="0" borderId="18" xfId="0"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18" fillId="0" borderId="19" xfId="0" applyFont="1" applyFill="1" applyBorder="1" applyAlignment="1" applyProtection="1">
      <alignment vertical="center"/>
      <protection locked="0"/>
    </xf>
    <xf numFmtId="0" fontId="18" fillId="0" borderId="18" xfId="0" applyFont="1" applyFill="1" applyBorder="1" applyAlignment="1" applyProtection="1">
      <alignment horizontal="left" vertical="center"/>
      <protection locked="0"/>
    </xf>
    <xf numFmtId="0" fontId="18" fillId="0" borderId="18" xfId="0" applyFont="1" applyFill="1" applyBorder="1" applyAlignment="1" applyProtection="1">
      <alignment horizontal="left" vertical="center" wrapText="1"/>
      <protection locked="0"/>
    </xf>
    <xf numFmtId="0" fontId="18" fillId="0" borderId="20" xfId="0" applyFont="1" applyFill="1" applyBorder="1" applyAlignment="1" applyProtection="1">
      <alignment vertical="center"/>
      <protection locked="0"/>
    </xf>
    <xf numFmtId="0" fontId="18" fillId="0" borderId="21" xfId="0" applyFont="1" applyFill="1" applyBorder="1" applyAlignment="1" applyProtection="1">
      <alignment vertical="center"/>
      <protection locked="0"/>
    </xf>
    <xf numFmtId="0" fontId="18" fillId="0" borderId="22" xfId="0" applyFont="1" applyFill="1" applyBorder="1" applyAlignment="1" applyProtection="1">
      <alignment vertical="center"/>
      <protection locked="0"/>
    </xf>
    <xf numFmtId="0" fontId="10" fillId="0" borderId="0" xfId="0" applyFont="1" applyProtection="1"/>
    <xf numFmtId="0" fontId="23" fillId="0" borderId="0" xfId="0" applyFont="1" applyProtection="1"/>
    <xf numFmtId="0" fontId="58" fillId="0" borderId="0" xfId="2" applyFont="1" applyAlignment="1" applyProtection="1">
      <alignment vertical="center"/>
    </xf>
    <xf numFmtId="0" fontId="9" fillId="0" borderId="0" xfId="0" applyFont="1" applyProtection="1"/>
    <xf numFmtId="0" fontId="13" fillId="16" borderId="72" xfId="2" applyFont="1" applyFill="1" applyBorder="1" applyAlignment="1" applyProtection="1">
      <alignment horizontal="center" vertical="center" wrapText="1"/>
    </xf>
    <xf numFmtId="0" fontId="21" fillId="13" borderId="57" xfId="2" applyFont="1" applyFill="1" applyBorder="1" applyAlignment="1" applyProtection="1">
      <alignment horizontal="center" vertical="center" wrapText="1"/>
    </xf>
    <xf numFmtId="0" fontId="18" fillId="13" borderId="30" xfId="0" applyFont="1" applyFill="1" applyBorder="1" applyAlignment="1" applyProtection="1">
      <alignment horizontal="center" vertical="center" wrapText="1"/>
    </xf>
    <xf numFmtId="0" fontId="18" fillId="13" borderId="77" xfId="0" applyFont="1" applyFill="1" applyBorder="1" applyAlignment="1" applyProtection="1">
      <alignment horizontal="center" vertical="center" wrapText="1"/>
    </xf>
    <xf numFmtId="0" fontId="18" fillId="13" borderId="55" xfId="0" applyFont="1" applyFill="1" applyBorder="1" applyAlignment="1" applyProtection="1">
      <alignment horizontal="center" vertical="center" wrapText="1"/>
    </xf>
    <xf numFmtId="0" fontId="21" fillId="16" borderId="30" xfId="2" applyFont="1" applyFill="1" applyBorder="1" applyAlignment="1" applyProtection="1">
      <alignment horizontal="center" vertical="center" wrapText="1"/>
    </xf>
    <xf numFmtId="0" fontId="21" fillId="16" borderId="0" xfId="2" applyFont="1" applyFill="1" applyAlignment="1" applyProtection="1">
      <alignment horizontal="center" vertical="center" wrapText="1"/>
    </xf>
    <xf numFmtId="0" fontId="21" fillId="16" borderId="57" xfId="2" applyFont="1" applyFill="1" applyBorder="1" applyAlignment="1" applyProtection="1">
      <alignment horizontal="center" vertical="center" wrapText="1"/>
    </xf>
    <xf numFmtId="0" fontId="18" fillId="16" borderId="30" xfId="0" applyFont="1" applyFill="1" applyBorder="1" applyAlignment="1" applyProtection="1">
      <alignment horizontal="center" vertical="center" wrapText="1"/>
    </xf>
    <xf numFmtId="0" fontId="18" fillId="16" borderId="77" xfId="0" applyFont="1" applyFill="1" applyBorder="1" applyAlignment="1" applyProtection="1">
      <alignment horizontal="center" vertical="center" wrapText="1"/>
    </xf>
    <xf numFmtId="0" fontId="18" fillId="16" borderId="55" xfId="0" applyFont="1" applyFill="1" applyBorder="1" applyAlignment="1" applyProtection="1">
      <alignment horizontal="center" vertical="center" wrapText="1"/>
    </xf>
    <xf numFmtId="0" fontId="0" fillId="0" borderId="0" xfId="0" applyAlignment="1" applyProtection="1">
      <alignment vertical="center"/>
    </xf>
    <xf numFmtId="49" fontId="0" fillId="0" borderId="0" xfId="0" applyNumberFormat="1" applyAlignment="1" applyProtection="1">
      <alignment horizontal="center" vertical="center" wrapText="1"/>
    </xf>
    <xf numFmtId="49" fontId="21" fillId="19" borderId="31" xfId="0" applyNumberFormat="1" applyFont="1" applyFill="1" applyBorder="1" applyAlignment="1" applyProtection="1">
      <alignment horizontal="center" vertical="center" wrapText="1"/>
    </xf>
    <xf numFmtId="49" fontId="21" fillId="19" borderId="42" xfId="0" applyNumberFormat="1" applyFont="1" applyFill="1" applyBorder="1" applyAlignment="1" applyProtection="1">
      <alignment horizontal="center" vertical="center" wrapText="1"/>
    </xf>
    <xf numFmtId="49" fontId="21" fillId="19" borderId="61" xfId="0" applyNumberFormat="1" applyFont="1" applyFill="1" applyBorder="1" applyAlignment="1" applyProtection="1">
      <alignment horizontal="center" vertical="center" wrapText="1"/>
    </xf>
    <xf numFmtId="49" fontId="21" fillId="19" borderId="73" xfId="0" applyNumberFormat="1" applyFont="1" applyFill="1" applyBorder="1" applyAlignment="1" applyProtection="1">
      <alignment horizontal="center" vertical="center" wrapText="1"/>
    </xf>
    <xf numFmtId="44" fontId="18" fillId="3" borderId="28" xfId="0" applyNumberFormat="1" applyFont="1" applyFill="1" applyBorder="1" applyAlignment="1" applyProtection="1">
      <alignment wrapText="1"/>
    </xf>
    <xf numFmtId="0" fontId="18" fillId="5" borderId="6" xfId="0" applyFont="1" applyFill="1" applyBorder="1" applyAlignment="1" applyProtection="1">
      <alignment wrapText="1"/>
    </xf>
    <xf numFmtId="0" fontId="18" fillId="5" borderId="12" xfId="0" applyFont="1" applyFill="1" applyBorder="1" applyAlignment="1" applyProtection="1">
      <alignment wrapText="1"/>
    </xf>
    <xf numFmtId="44" fontId="18" fillId="5" borderId="7" xfId="0" applyNumberFormat="1" applyFont="1" applyFill="1" applyBorder="1" applyAlignment="1" applyProtection="1">
      <alignment wrapText="1"/>
    </xf>
    <xf numFmtId="44" fontId="18" fillId="3" borderId="14" xfId="0" applyNumberFormat="1" applyFont="1" applyFill="1" applyBorder="1" applyAlignment="1" applyProtection="1">
      <alignment wrapText="1"/>
    </xf>
    <xf numFmtId="0" fontId="18" fillId="5" borderId="8" xfId="0" applyFont="1" applyFill="1" applyBorder="1" applyAlignment="1" applyProtection="1">
      <alignment wrapText="1"/>
    </xf>
    <xf numFmtId="0" fontId="18" fillId="4" borderId="11" xfId="0" applyFont="1" applyFill="1" applyBorder="1" applyAlignment="1" applyProtection="1">
      <alignment wrapText="1"/>
    </xf>
    <xf numFmtId="0" fontId="13" fillId="4" borderId="5" xfId="0"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wrapText="1"/>
    </xf>
    <xf numFmtId="1" fontId="18" fillId="4" borderId="26" xfId="0" applyNumberFormat="1" applyFont="1" applyFill="1" applyBorder="1" applyAlignment="1" applyProtection="1">
      <alignment wrapText="1"/>
    </xf>
    <xf numFmtId="44" fontId="18" fillId="4" borderId="5" xfId="0" applyNumberFormat="1" applyFont="1" applyFill="1" applyBorder="1" applyAlignment="1" applyProtection="1">
      <alignment wrapText="1"/>
    </xf>
    <xf numFmtId="0" fontId="18" fillId="4" borderId="6" xfId="0" applyFont="1" applyFill="1" applyBorder="1" applyAlignment="1" applyProtection="1">
      <alignment wrapText="1"/>
    </xf>
    <xf numFmtId="0" fontId="18" fillId="4" borderId="12" xfId="0" applyFont="1" applyFill="1" applyBorder="1" applyAlignment="1" applyProtection="1">
      <alignment wrapText="1"/>
    </xf>
    <xf numFmtId="44" fontId="18" fillId="4" borderId="7" xfId="0" applyNumberFormat="1" applyFont="1" applyFill="1" applyBorder="1" applyAlignment="1" applyProtection="1">
      <alignment wrapText="1"/>
    </xf>
    <xf numFmtId="0" fontId="18" fillId="3" borderId="8" xfId="0" applyFont="1" applyFill="1" applyBorder="1" applyAlignment="1" applyProtection="1">
      <alignment wrapText="1"/>
    </xf>
    <xf numFmtId="0" fontId="12" fillId="0" borderId="0" xfId="0" applyFont="1" applyProtection="1"/>
    <xf numFmtId="0" fontId="12" fillId="0" borderId="12" xfId="0" applyFont="1" applyBorder="1" applyProtection="1"/>
    <xf numFmtId="0" fontId="12" fillId="0" borderId="17" xfId="0" applyFont="1" applyBorder="1" applyProtection="1"/>
    <xf numFmtId="1" fontId="12" fillId="4" borderId="17" xfId="0" applyNumberFormat="1" applyFont="1" applyFill="1" applyBorder="1" applyProtection="1"/>
    <xf numFmtId="44" fontId="12" fillId="4" borderId="7" xfId="0" applyNumberFormat="1" applyFont="1" applyFill="1" applyBorder="1" applyProtection="1"/>
    <xf numFmtId="0" fontId="12" fillId="4" borderId="12" xfId="0" applyFont="1" applyFill="1" applyBorder="1" applyProtection="1"/>
    <xf numFmtId="0" fontId="12" fillId="0" borderId="7" xfId="0" applyFont="1" applyBorder="1" applyProtection="1"/>
    <xf numFmtId="0" fontId="12" fillId="4" borderId="7" xfId="0" applyFont="1" applyFill="1" applyBorder="1" applyProtection="1"/>
    <xf numFmtId="44" fontId="12" fillId="4" borderId="14" xfId="0" applyNumberFormat="1" applyFont="1" applyFill="1" applyBorder="1" applyProtection="1"/>
    <xf numFmtId="0" fontId="12" fillId="0" borderId="14" xfId="0" applyFont="1" applyBorder="1" applyProtection="1"/>
    <xf numFmtId="0" fontId="61" fillId="0" borderId="32" xfId="0" applyFont="1" applyBorder="1" applyAlignment="1" applyProtection="1">
      <alignment horizontal="center" vertical="center"/>
    </xf>
    <xf numFmtId="0" fontId="13" fillId="4" borderId="7"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wrapText="1"/>
    </xf>
    <xf numFmtId="1" fontId="18" fillId="4" borderId="17" xfId="0" applyNumberFormat="1" applyFont="1" applyFill="1" applyBorder="1" applyAlignment="1" applyProtection="1">
      <alignment wrapText="1"/>
    </xf>
    <xf numFmtId="0" fontId="18" fillId="4" borderId="8" xfId="0" applyFont="1" applyFill="1" applyBorder="1" applyAlignment="1" applyProtection="1">
      <alignment wrapText="1"/>
    </xf>
    <xf numFmtId="0" fontId="0" fillId="0" borderId="12" xfId="0" applyBorder="1" applyProtection="1"/>
    <xf numFmtId="0" fontId="0" fillId="0" borderId="17" xfId="0" applyBorder="1" applyProtection="1"/>
    <xf numFmtId="1" fontId="0" fillId="4" borderId="17" xfId="0" applyNumberFormat="1" applyFill="1" applyBorder="1" applyProtection="1"/>
    <xf numFmtId="44" fontId="0" fillId="4" borderId="7" xfId="0" applyNumberFormat="1" applyFill="1" applyBorder="1" applyProtection="1"/>
    <xf numFmtId="0" fontId="0" fillId="4" borderId="12" xfId="0" applyFill="1" applyBorder="1" applyProtection="1"/>
    <xf numFmtId="0" fontId="0" fillId="4" borderId="7" xfId="0" applyFill="1" applyBorder="1" applyProtection="1"/>
    <xf numFmtId="44" fontId="0" fillId="4" borderId="14" xfId="0" applyNumberFormat="1" applyFill="1" applyBorder="1" applyProtection="1"/>
    <xf numFmtId="0" fontId="0" fillId="0" borderId="14" xfId="0" applyBorder="1" applyProtection="1"/>
    <xf numFmtId="0" fontId="61" fillId="0" borderId="33" xfId="0" applyFont="1" applyBorder="1" applyAlignment="1" applyProtection="1">
      <alignment horizontal="center" vertical="center"/>
    </xf>
    <xf numFmtId="0" fontId="18" fillId="5" borderId="29" xfId="0" applyFont="1" applyFill="1" applyBorder="1" applyAlignment="1" applyProtection="1">
      <alignment wrapText="1"/>
    </xf>
    <xf numFmtId="0" fontId="18" fillId="5" borderId="45" xfId="0" applyFont="1" applyFill="1" applyBorder="1" applyAlignment="1" applyProtection="1">
      <alignment wrapText="1"/>
    </xf>
    <xf numFmtId="44" fontId="18" fillId="5" borderId="27" xfId="0" applyNumberFormat="1" applyFont="1" applyFill="1" applyBorder="1" applyAlignment="1" applyProtection="1">
      <alignment wrapText="1"/>
    </xf>
    <xf numFmtId="44" fontId="18" fillId="3" borderId="67" xfId="0" applyNumberFormat="1" applyFont="1" applyFill="1" applyBorder="1" applyAlignment="1" applyProtection="1">
      <alignment wrapText="1"/>
    </xf>
    <xf numFmtId="0" fontId="18" fillId="4" borderId="29" xfId="0" applyFont="1" applyFill="1" applyBorder="1" applyAlignment="1" applyProtection="1">
      <alignment wrapText="1"/>
    </xf>
    <xf numFmtId="0" fontId="13" fillId="4" borderId="27" xfId="0" applyFont="1" applyFill="1" applyBorder="1" applyAlignment="1" applyProtection="1">
      <alignment horizontal="center" vertical="center" wrapText="1"/>
    </xf>
    <xf numFmtId="0" fontId="18" fillId="4" borderId="27" xfId="0" applyFont="1" applyFill="1" applyBorder="1" applyAlignment="1" applyProtection="1">
      <alignment horizontal="center" vertical="center" wrapText="1"/>
    </xf>
    <xf numFmtId="1" fontId="18" fillId="4" borderId="15" xfId="0" applyNumberFormat="1" applyFont="1" applyFill="1" applyBorder="1" applyAlignment="1" applyProtection="1">
      <alignment wrapText="1"/>
    </xf>
    <xf numFmtId="44" fontId="18" fillId="4" borderId="27" xfId="0" applyNumberFormat="1" applyFont="1" applyFill="1" applyBorder="1" applyAlignment="1" applyProtection="1">
      <alignment wrapText="1"/>
    </xf>
    <xf numFmtId="0" fontId="18" fillId="4" borderId="45" xfId="0" applyFont="1" applyFill="1" applyBorder="1" applyAlignment="1" applyProtection="1">
      <alignment wrapText="1"/>
    </xf>
    <xf numFmtId="44" fontId="18" fillId="3" borderId="56" xfId="0" applyNumberFormat="1" applyFont="1" applyFill="1" applyBorder="1" applyAlignment="1" applyProtection="1">
      <alignment wrapText="1"/>
    </xf>
    <xf numFmtId="0" fontId="18" fillId="3" borderId="53" xfId="0" applyFont="1" applyFill="1" applyBorder="1" applyAlignment="1" applyProtection="1">
      <alignment wrapText="1"/>
    </xf>
    <xf numFmtId="0" fontId="61" fillId="0" borderId="34" xfId="0" applyFont="1" applyBorder="1" applyAlignment="1" applyProtection="1">
      <alignment horizontal="center" vertical="center"/>
    </xf>
    <xf numFmtId="1" fontId="13" fillId="3" borderId="50" xfId="0" applyNumberFormat="1" applyFont="1" applyFill="1" applyBorder="1" applyAlignment="1" applyProtection="1">
      <alignment wrapText="1"/>
    </xf>
    <xf numFmtId="44" fontId="18" fillId="3" borderId="51" xfId="0" applyNumberFormat="1" applyFont="1" applyFill="1" applyBorder="1" applyAlignment="1" applyProtection="1">
      <alignment wrapText="1"/>
    </xf>
    <xf numFmtId="44" fontId="18" fillId="3" borderId="52" xfId="0" applyNumberFormat="1" applyFont="1" applyFill="1" applyBorder="1" applyAlignment="1" applyProtection="1">
      <alignment wrapText="1"/>
    </xf>
    <xf numFmtId="0" fontId="0" fillId="0" borderId="0" xfId="0" applyAlignment="1" applyProtection="1">
      <alignment wrapText="1"/>
    </xf>
    <xf numFmtId="0" fontId="62" fillId="0" borderId="23" xfId="0" applyFont="1" applyBorder="1" applyAlignment="1" applyProtection="1">
      <alignment horizontal="left"/>
    </xf>
    <xf numFmtId="0" fontId="0" fillId="6" borderId="24" xfId="0" applyFill="1" applyBorder="1" applyProtection="1"/>
    <xf numFmtId="0" fontId="0" fillId="0" borderId="25" xfId="0" applyBorder="1" applyProtection="1"/>
    <xf numFmtId="0" fontId="62" fillId="0" borderId="18" xfId="0" applyFont="1" applyBorder="1" applyProtection="1"/>
    <xf numFmtId="0" fontId="0" fillId="0" borderId="19" xfId="0" applyBorder="1" applyProtection="1"/>
    <xf numFmtId="0" fontId="62" fillId="0" borderId="18" xfId="0" applyFont="1" applyBorder="1" applyAlignment="1" applyProtection="1">
      <alignment horizontal="left" vertical="center"/>
    </xf>
    <xf numFmtId="0" fontId="0" fillId="6" borderId="0" xfId="0" applyFill="1" applyProtection="1"/>
    <xf numFmtId="0" fontId="0" fillId="6" borderId="19" xfId="0" applyFill="1" applyBorder="1" applyProtection="1"/>
    <xf numFmtId="0" fontId="62" fillId="0" borderId="18" xfId="0" applyFont="1" applyBorder="1" applyAlignment="1" applyProtection="1">
      <alignment horizontal="left" vertical="center" wrapText="1"/>
    </xf>
    <xf numFmtId="0" fontId="62" fillId="0" borderId="18" xfId="0" applyFont="1" applyBorder="1" applyAlignment="1" applyProtection="1">
      <alignment horizontal="left"/>
    </xf>
    <xf numFmtId="0" fontId="0" fillId="0" borderId="18" xfId="0" applyBorder="1" applyProtection="1"/>
    <xf numFmtId="0" fontId="0" fillId="0" borderId="20" xfId="0" applyBorder="1" applyProtection="1"/>
    <xf numFmtId="0" fontId="0" fillId="6" borderId="21" xfId="0" applyFill="1" applyBorder="1" applyProtection="1"/>
    <xf numFmtId="0" fontId="0" fillId="6" borderId="22" xfId="0" applyFill="1" applyBorder="1" applyProtection="1"/>
    <xf numFmtId="0" fontId="18" fillId="5" borderId="11" xfId="0" applyFont="1" applyFill="1" applyBorder="1" applyAlignment="1" applyProtection="1">
      <alignment wrapText="1"/>
      <protection locked="0"/>
    </xf>
    <xf numFmtId="0" fontId="18" fillId="5" borderId="7" xfId="0" applyFont="1" applyFill="1" applyBorder="1" applyAlignment="1" applyProtection="1">
      <alignment horizontal="center" vertical="center" wrapText="1"/>
      <protection locked="0"/>
    </xf>
    <xf numFmtId="0" fontId="18" fillId="5" borderId="48" xfId="0"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left"/>
      <protection locked="0"/>
    </xf>
    <xf numFmtId="0" fontId="0" fillId="0" borderId="24" xfId="0" applyFill="1" applyBorder="1" applyProtection="1">
      <protection locked="0"/>
    </xf>
    <xf numFmtId="0" fontId="0" fillId="0" borderId="25" xfId="0" applyFill="1" applyBorder="1" applyProtection="1">
      <protection locked="0"/>
    </xf>
    <xf numFmtId="0" fontId="18" fillId="0" borderId="18" xfId="0" applyFont="1" applyFill="1" applyBorder="1" applyProtection="1">
      <protection locked="0"/>
    </xf>
    <xf numFmtId="0" fontId="0" fillId="0" borderId="0" xfId="0" applyFill="1" applyProtection="1">
      <protection locked="0"/>
    </xf>
    <xf numFmtId="0" fontId="0" fillId="0" borderId="19" xfId="0" applyFill="1" applyBorder="1" applyProtection="1">
      <protection locked="0"/>
    </xf>
    <xf numFmtId="0" fontId="18" fillId="0" borderId="18" xfId="0" applyFont="1" applyFill="1" applyBorder="1" applyAlignment="1" applyProtection="1">
      <alignment horizontal="left"/>
      <protection locked="0"/>
    </xf>
    <xf numFmtId="0" fontId="0" fillId="0" borderId="18" xfId="0" applyFill="1" applyBorder="1" applyProtection="1">
      <protection locked="0"/>
    </xf>
    <xf numFmtId="0" fontId="0" fillId="0" borderId="20" xfId="0" applyFill="1" applyBorder="1" applyProtection="1">
      <protection locked="0"/>
    </xf>
    <xf numFmtId="0" fontId="0" fillId="0" borderId="21" xfId="0" applyFill="1" applyBorder="1" applyProtection="1">
      <protection locked="0"/>
    </xf>
    <xf numFmtId="0" fontId="0" fillId="0" borderId="22" xfId="0" applyFill="1" applyBorder="1" applyProtection="1">
      <protection locked="0"/>
    </xf>
    <xf numFmtId="0" fontId="0" fillId="0" borderId="0" xfId="0" applyAlignment="1" applyProtection="1">
      <alignment horizontal="left"/>
    </xf>
    <xf numFmtId="0" fontId="15" fillId="0" borderId="0" xfId="0" applyFont="1" applyAlignment="1" applyProtection="1">
      <alignment horizontal="left"/>
    </xf>
    <xf numFmtId="0" fontId="36" fillId="0" borderId="0" xfId="2" applyFont="1" applyAlignment="1" applyProtection="1">
      <alignment vertical="center"/>
    </xf>
    <xf numFmtId="0" fontId="38" fillId="13" borderId="0" xfId="2" applyFont="1" applyFill="1" applyAlignment="1" applyProtection="1">
      <alignment horizontal="center" vertical="center" wrapText="1"/>
    </xf>
    <xf numFmtId="0" fontId="38" fillId="13" borderId="30" xfId="2" applyFont="1" applyFill="1" applyBorder="1" applyAlignment="1" applyProtection="1">
      <alignment horizontal="center" vertical="center" wrapText="1"/>
    </xf>
    <xf numFmtId="0" fontId="38" fillId="13" borderId="57" xfId="2" applyFont="1" applyFill="1" applyBorder="1" applyAlignment="1" applyProtection="1">
      <alignment horizontal="center" vertical="center" wrapText="1"/>
    </xf>
    <xf numFmtId="0" fontId="38" fillId="16" borderId="0" xfId="2" applyFont="1" applyFill="1" applyAlignment="1" applyProtection="1">
      <alignment horizontal="center" vertical="center" wrapText="1"/>
    </xf>
    <xf numFmtId="0" fontId="38" fillId="16" borderId="30" xfId="2" applyFont="1" applyFill="1" applyBorder="1" applyAlignment="1" applyProtection="1">
      <alignment horizontal="center" vertical="center" wrapText="1"/>
    </xf>
    <xf numFmtId="0" fontId="38" fillId="16" borderId="57" xfId="2" applyFont="1" applyFill="1" applyBorder="1" applyAlignment="1" applyProtection="1">
      <alignment horizontal="center" vertical="center" wrapText="1"/>
    </xf>
    <xf numFmtId="0" fontId="18" fillId="5" borderId="0" xfId="0" applyFont="1" applyFill="1" applyAlignment="1" applyProtection="1">
      <alignment wrapText="1"/>
    </xf>
    <xf numFmtId="0" fontId="18" fillId="5" borderId="0" xfId="0" applyFont="1" applyFill="1" applyAlignment="1" applyProtection="1">
      <alignment horizontal="center" vertical="center" wrapText="1"/>
    </xf>
    <xf numFmtId="1" fontId="18" fillId="5" borderId="0" xfId="0" applyNumberFormat="1" applyFont="1" applyFill="1" applyAlignment="1" applyProtection="1">
      <alignment wrapText="1"/>
    </xf>
    <xf numFmtId="0" fontId="30" fillId="5" borderId="0" xfId="0" applyFont="1" applyFill="1" applyAlignment="1" applyProtection="1">
      <alignment horizontal="center" vertical="center" wrapText="1"/>
    </xf>
    <xf numFmtId="44" fontId="18" fillId="5" borderId="0" xfId="0" applyNumberFormat="1" applyFont="1" applyFill="1" applyAlignment="1" applyProtection="1">
      <alignment wrapText="1"/>
    </xf>
    <xf numFmtId="44" fontId="13" fillId="3" borderId="50" xfId="0" applyNumberFormat="1" applyFont="1" applyFill="1" applyBorder="1" applyAlignment="1" applyProtection="1">
      <alignment wrapText="1"/>
    </xf>
    <xf numFmtId="0" fontId="13" fillId="3" borderId="68" xfId="0" applyFont="1" applyFill="1" applyBorder="1" applyAlignment="1" applyProtection="1">
      <alignment wrapText="1"/>
    </xf>
    <xf numFmtId="0" fontId="18" fillId="5" borderId="5"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8" fillId="5" borderId="27" xfId="0" applyFont="1" applyFill="1" applyBorder="1" applyAlignment="1" applyProtection="1">
      <alignment horizontal="center" vertical="center" wrapText="1"/>
      <protection locked="0"/>
    </xf>
    <xf numFmtId="0" fontId="30" fillId="5" borderId="48" xfId="0" applyFont="1" applyFill="1" applyBorder="1" applyAlignment="1" applyProtection="1">
      <alignment horizontal="center" vertical="center" wrapText="1"/>
      <protection locked="0"/>
    </xf>
    <xf numFmtId="0" fontId="30" fillId="5" borderId="10" xfId="0" applyFont="1" applyFill="1" applyBorder="1" applyAlignment="1" applyProtection="1">
      <alignment horizontal="center" vertical="center" wrapText="1"/>
      <protection locked="0"/>
    </xf>
    <xf numFmtId="0" fontId="39" fillId="0" borderId="23" xfId="0" applyFont="1" applyFill="1" applyBorder="1" applyAlignment="1" applyProtection="1">
      <alignment horizontal="left"/>
      <protection locked="0"/>
    </xf>
    <xf numFmtId="0" fontId="39" fillId="0" borderId="18" xfId="0" applyFont="1" applyFill="1" applyBorder="1" applyProtection="1">
      <protection locked="0"/>
    </xf>
    <xf numFmtId="0" fontId="39" fillId="0" borderId="18" xfId="0" applyFont="1" applyFill="1" applyBorder="1" applyAlignment="1" applyProtection="1">
      <alignment horizontal="left" vertical="center"/>
      <protection locked="0"/>
    </xf>
    <xf numFmtId="0" fontId="39" fillId="0" borderId="18" xfId="0" applyFont="1" applyFill="1" applyBorder="1" applyAlignment="1" applyProtection="1">
      <alignment horizontal="left" vertical="center" wrapText="1"/>
      <protection locked="0"/>
    </xf>
    <xf numFmtId="0" fontId="39" fillId="0" borderId="18" xfId="0" applyFont="1" applyFill="1" applyBorder="1" applyAlignment="1" applyProtection="1">
      <alignment horizontal="left"/>
      <protection locked="0"/>
    </xf>
    <xf numFmtId="0" fontId="18" fillId="0" borderId="0" xfId="0" applyFont="1" applyAlignment="1" applyProtection="1">
      <alignment wrapText="1"/>
    </xf>
    <xf numFmtId="0" fontId="15" fillId="23" borderId="18" xfId="0" applyFont="1" applyFill="1" applyBorder="1" applyAlignment="1" applyProtection="1">
      <alignment wrapText="1"/>
    </xf>
    <xf numFmtId="0" fontId="18" fillId="23" borderId="0" xfId="0" applyFont="1" applyFill="1" applyAlignment="1" applyProtection="1">
      <alignment wrapText="1"/>
    </xf>
    <xf numFmtId="0" fontId="18" fillId="23" borderId="19" xfId="0" applyFont="1" applyFill="1" applyBorder="1" applyAlignment="1" applyProtection="1">
      <alignment wrapText="1"/>
    </xf>
    <xf numFmtId="0" fontId="14" fillId="23" borderId="21" xfId="0" applyFont="1" applyFill="1" applyBorder="1" applyAlignment="1" applyProtection="1">
      <alignment wrapText="1"/>
    </xf>
    <xf numFmtId="0" fontId="14" fillId="23" borderId="22" xfId="0" applyFont="1" applyFill="1" applyBorder="1" applyAlignment="1" applyProtection="1">
      <alignment wrapText="1"/>
    </xf>
    <xf numFmtId="0" fontId="13" fillId="0" borderId="0" xfId="0" applyFont="1" applyAlignment="1" applyProtection="1">
      <alignment wrapText="1"/>
    </xf>
    <xf numFmtId="0" fontId="18" fillId="0" borderId="0" xfId="0" applyFont="1" applyProtection="1"/>
    <xf numFmtId="0" fontId="13" fillId="13" borderId="72" xfId="0" applyFont="1" applyFill="1" applyBorder="1" applyAlignment="1" applyProtection="1">
      <alignment horizontal="center" vertical="center" wrapText="1"/>
    </xf>
    <xf numFmtId="0" fontId="13" fillId="13" borderId="32" xfId="0" applyFont="1" applyFill="1" applyBorder="1" applyAlignment="1" applyProtection="1">
      <alignment horizontal="center" vertical="center" wrapText="1"/>
    </xf>
    <xf numFmtId="49" fontId="18" fillId="0" borderId="0" xfId="0" applyNumberFormat="1" applyFont="1" applyAlignment="1" applyProtection="1">
      <alignment horizontal="center" vertical="center" wrapText="1"/>
    </xf>
    <xf numFmtId="0" fontId="18" fillId="4" borderId="11" xfId="0" applyFont="1" applyFill="1" applyBorder="1" applyAlignment="1" applyProtection="1">
      <alignment horizontal="right" wrapText="1"/>
    </xf>
    <xf numFmtId="0" fontId="18" fillId="4" borderId="5" xfId="0" applyFont="1" applyFill="1" applyBorder="1" applyAlignment="1" applyProtection="1">
      <alignment horizontal="right" vertical="center" wrapText="1"/>
    </xf>
    <xf numFmtId="0" fontId="13" fillId="4" borderId="5" xfId="0" applyFont="1" applyFill="1" applyBorder="1" applyAlignment="1" applyProtection="1">
      <alignment horizontal="right" vertical="center" wrapText="1"/>
    </xf>
    <xf numFmtId="1" fontId="18" fillId="4" borderId="26" xfId="0" applyNumberFormat="1" applyFont="1" applyFill="1" applyBorder="1" applyAlignment="1" applyProtection="1">
      <alignment horizontal="right" wrapText="1"/>
    </xf>
    <xf numFmtId="44" fontId="18" fillId="4" borderId="5" xfId="0" applyNumberFormat="1" applyFont="1" applyFill="1" applyBorder="1" applyAlignment="1" applyProtection="1">
      <alignment horizontal="right" wrapText="1"/>
    </xf>
    <xf numFmtId="44" fontId="18" fillId="3" borderId="28" xfId="0" applyNumberFormat="1" applyFont="1" applyFill="1" applyBorder="1" applyAlignment="1" applyProtection="1">
      <alignment horizontal="right" wrapText="1"/>
    </xf>
    <xf numFmtId="0" fontId="18" fillId="4" borderId="6" xfId="0" applyFont="1" applyFill="1" applyBorder="1" applyAlignment="1" applyProtection="1">
      <alignment horizontal="right" wrapText="1"/>
    </xf>
    <xf numFmtId="0" fontId="18" fillId="4" borderId="12" xfId="0" applyFont="1" applyFill="1" applyBorder="1" applyAlignment="1" applyProtection="1">
      <alignment horizontal="right" wrapText="1"/>
    </xf>
    <xf numFmtId="44" fontId="18" fillId="4" borderId="7" xfId="0" applyNumberFormat="1" applyFont="1" applyFill="1" applyBorder="1" applyAlignment="1" applyProtection="1">
      <alignment horizontal="right" wrapText="1"/>
    </xf>
    <xf numFmtId="44" fontId="18" fillId="3" borderId="14" xfId="0" applyNumberFormat="1" applyFont="1" applyFill="1" applyBorder="1" applyAlignment="1" applyProtection="1">
      <alignment horizontal="right" wrapText="1"/>
    </xf>
    <xf numFmtId="0" fontId="18" fillId="4" borderId="8" xfId="0" applyFont="1" applyFill="1" applyBorder="1" applyAlignment="1" applyProtection="1">
      <alignment horizontal="right" wrapText="1"/>
    </xf>
    <xf numFmtId="0" fontId="18" fillId="4" borderId="7" xfId="0" applyFont="1" applyFill="1" applyBorder="1" applyAlignment="1" applyProtection="1">
      <alignment horizontal="right" vertical="center" wrapText="1"/>
    </xf>
    <xf numFmtId="0" fontId="13" fillId="4" borderId="7" xfId="0" applyFont="1" applyFill="1" applyBorder="1" applyAlignment="1" applyProtection="1">
      <alignment horizontal="right" vertical="center" wrapText="1"/>
    </xf>
    <xf numFmtId="1" fontId="18" fillId="4" borderId="17" xfId="0" applyNumberFormat="1" applyFont="1" applyFill="1" applyBorder="1" applyAlignment="1" applyProtection="1">
      <alignment horizontal="right" wrapText="1"/>
    </xf>
    <xf numFmtId="0" fontId="18" fillId="4" borderId="29" xfId="0" applyFont="1" applyFill="1" applyBorder="1" applyAlignment="1" applyProtection="1">
      <alignment horizontal="right" wrapText="1"/>
    </xf>
    <xf numFmtId="0" fontId="18" fillId="4" borderId="27" xfId="0" applyFont="1" applyFill="1" applyBorder="1" applyAlignment="1" applyProtection="1">
      <alignment horizontal="right" vertical="center" wrapText="1"/>
    </xf>
    <xf numFmtId="0" fontId="13" fillId="4" borderId="27" xfId="0" applyFont="1" applyFill="1" applyBorder="1" applyAlignment="1" applyProtection="1">
      <alignment horizontal="right" vertical="center" wrapText="1"/>
    </xf>
    <xf numFmtId="1" fontId="18" fillId="4" borderId="15" xfId="0" applyNumberFormat="1" applyFont="1" applyFill="1" applyBorder="1" applyAlignment="1" applyProtection="1">
      <alignment horizontal="right" wrapText="1"/>
    </xf>
    <xf numFmtId="44" fontId="18" fillId="4" borderId="27" xfId="0" applyNumberFormat="1" applyFont="1" applyFill="1" applyBorder="1" applyAlignment="1" applyProtection="1">
      <alignment horizontal="right" wrapText="1"/>
    </xf>
    <xf numFmtId="44" fontId="18" fillId="3" borderId="67" xfId="0" applyNumberFormat="1" applyFont="1" applyFill="1" applyBorder="1" applyAlignment="1" applyProtection="1">
      <alignment horizontal="right" wrapText="1"/>
    </xf>
    <xf numFmtId="0" fontId="18" fillId="4" borderId="45" xfId="0" applyFont="1" applyFill="1" applyBorder="1" applyAlignment="1" applyProtection="1">
      <alignment horizontal="right" wrapText="1"/>
    </xf>
    <xf numFmtId="0" fontId="13"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3" fillId="3" borderId="20" xfId="0" applyFont="1" applyFill="1" applyBorder="1" applyAlignment="1" applyProtection="1">
      <alignment wrapText="1"/>
    </xf>
    <xf numFmtId="167" fontId="13" fillId="3" borderId="70" xfId="0" applyNumberFormat="1" applyFont="1" applyFill="1" applyBorder="1" applyAlignment="1" applyProtection="1">
      <alignment wrapText="1"/>
    </xf>
    <xf numFmtId="167" fontId="13" fillId="3" borderId="71" xfId="0" applyNumberFormat="1" applyFont="1" applyFill="1" applyBorder="1" applyAlignment="1" applyProtection="1">
      <alignment wrapText="1"/>
    </xf>
    <xf numFmtId="0" fontId="37" fillId="16" borderId="72" xfId="2" applyFont="1" applyFill="1" applyBorder="1" applyAlignment="1" applyProtection="1">
      <alignment horizontal="center" vertical="center" wrapText="1"/>
    </xf>
    <xf numFmtId="0" fontId="18" fillId="0" borderId="0" xfId="0" applyFont="1" applyAlignment="1" applyProtection="1">
      <alignment vertical="center" wrapText="1"/>
    </xf>
    <xf numFmtId="49" fontId="21" fillId="19" borderId="20" xfId="0" applyNumberFormat="1" applyFont="1" applyFill="1" applyBorder="1" applyAlignment="1" applyProtection="1">
      <alignment horizontal="center" vertical="center" wrapText="1"/>
    </xf>
    <xf numFmtId="0" fontId="18" fillId="4" borderId="7" xfId="0" applyFont="1" applyFill="1" applyBorder="1" applyAlignment="1" applyProtection="1">
      <alignment horizontal="right" wrapText="1"/>
    </xf>
    <xf numFmtId="0" fontId="18" fillId="3" borderId="7" xfId="0" applyFont="1" applyFill="1" applyBorder="1" applyAlignment="1" applyProtection="1">
      <alignment horizontal="right" wrapText="1"/>
    </xf>
    <xf numFmtId="0" fontId="18" fillId="4" borderId="27" xfId="0" applyFont="1" applyFill="1" applyBorder="1" applyAlignment="1" applyProtection="1">
      <alignment horizontal="right" wrapText="1"/>
    </xf>
    <xf numFmtId="0" fontId="18" fillId="3" borderId="27" xfId="0" applyFont="1" applyFill="1" applyBorder="1" applyAlignment="1" applyProtection="1">
      <alignment horizontal="right" wrapText="1"/>
    </xf>
    <xf numFmtId="0" fontId="39" fillId="0" borderId="23" xfId="0" applyFont="1" applyFill="1" applyBorder="1" applyAlignment="1" applyProtection="1">
      <alignment horizontal="left" wrapText="1"/>
    </xf>
    <xf numFmtId="0" fontId="18" fillId="0" borderId="25" xfId="0" applyFont="1" applyFill="1" applyBorder="1" applyAlignment="1" applyProtection="1">
      <alignment wrapText="1"/>
    </xf>
    <xf numFmtId="0" fontId="30" fillId="5" borderId="59" xfId="0" applyFont="1" applyFill="1" applyBorder="1" applyAlignment="1" applyProtection="1">
      <alignment horizontal="center" vertical="center" wrapText="1"/>
      <protection locked="0"/>
    </xf>
    <xf numFmtId="0" fontId="30" fillId="5" borderId="16" xfId="0" applyFont="1" applyFill="1" applyBorder="1" applyAlignment="1" applyProtection="1">
      <alignment horizontal="center" vertical="center" wrapText="1"/>
      <protection locked="0"/>
    </xf>
    <xf numFmtId="0" fontId="30" fillId="5" borderId="60" xfId="0" applyFont="1" applyFill="1" applyBorder="1" applyAlignment="1" applyProtection="1">
      <alignment horizontal="center" vertical="center" wrapText="1"/>
      <protection locked="0"/>
    </xf>
    <xf numFmtId="0" fontId="30" fillId="5" borderId="9" xfId="0" applyFont="1" applyFill="1" applyBorder="1" applyAlignment="1" applyProtection="1">
      <alignment horizontal="center" vertical="center" wrapText="1"/>
      <protection locked="0"/>
    </xf>
    <xf numFmtId="0" fontId="39" fillId="0" borderId="18" xfId="0" applyFont="1" applyFill="1" applyBorder="1" applyAlignment="1" applyProtection="1">
      <alignment wrapText="1"/>
      <protection locked="0"/>
    </xf>
    <xf numFmtId="0" fontId="18" fillId="0" borderId="19" xfId="0" applyFont="1" applyFill="1" applyBorder="1" applyAlignment="1" applyProtection="1">
      <alignment wrapText="1"/>
      <protection locked="0"/>
    </xf>
    <xf numFmtId="0" fontId="39" fillId="0" borderId="18" xfId="0" applyFont="1" applyFill="1" applyBorder="1" applyAlignment="1" applyProtection="1">
      <alignment horizontal="left" wrapText="1"/>
      <protection locked="0"/>
    </xf>
    <xf numFmtId="0" fontId="18" fillId="0" borderId="18" xfId="0" applyFont="1" applyFill="1" applyBorder="1" applyAlignment="1" applyProtection="1">
      <alignment wrapText="1"/>
      <protection locked="0"/>
    </xf>
    <xf numFmtId="0" fontId="18" fillId="0" borderId="20" xfId="0" applyFont="1" applyFill="1" applyBorder="1" applyAlignment="1" applyProtection="1">
      <alignment wrapText="1"/>
      <protection locked="0"/>
    </xf>
    <xf numFmtId="0" fontId="18" fillId="0" borderId="22" xfId="0" applyFont="1" applyFill="1" applyBorder="1" applyAlignment="1" applyProtection="1">
      <alignment wrapText="1"/>
      <protection locked="0"/>
    </xf>
    <xf numFmtId="0" fontId="14" fillId="0" borderId="0" xfId="0" applyFont="1" applyAlignment="1" applyProtection="1">
      <alignment horizontal="left" wrapText="1"/>
    </xf>
    <xf numFmtId="0" fontId="36" fillId="0" borderId="0" xfId="2" applyFont="1" applyAlignment="1" applyProtection="1">
      <alignment vertical="center" wrapText="1"/>
    </xf>
    <xf numFmtId="0" fontId="42" fillId="0" borderId="0" xfId="2" applyFont="1" applyAlignment="1" applyProtection="1">
      <alignment vertical="center" wrapText="1"/>
    </xf>
    <xf numFmtId="0" fontId="43" fillId="0" borderId="0" xfId="2" applyFont="1" applyAlignment="1" applyProtection="1">
      <alignment horizontal="center" vertical="center" wrapText="1"/>
    </xf>
    <xf numFmtId="0" fontId="44" fillId="0" borderId="0" xfId="2" applyFont="1" applyAlignment="1" applyProtection="1">
      <alignment vertical="center" wrapText="1"/>
    </xf>
    <xf numFmtId="0" fontId="32" fillId="0" borderId="0" xfId="2" applyFont="1" applyAlignment="1" applyProtection="1">
      <alignment horizontal="left" vertical="center" wrapText="1"/>
    </xf>
    <xf numFmtId="0" fontId="0" fillId="0" borderId="0" xfId="0" applyAlignment="1" applyProtection="1">
      <alignment horizontal="center" vertical="center" wrapText="1"/>
    </xf>
    <xf numFmtId="0" fontId="13" fillId="13" borderId="50" xfId="2" applyFont="1" applyFill="1" applyBorder="1" applyAlignment="1" applyProtection="1">
      <alignment horizontal="center" vertical="center" wrapText="1"/>
    </xf>
    <xf numFmtId="0" fontId="13" fillId="13" borderId="51" xfId="2" applyFont="1" applyFill="1" applyBorder="1" applyAlignment="1" applyProtection="1">
      <alignment horizontal="center" vertical="center" wrapText="1"/>
    </xf>
    <xf numFmtId="0" fontId="13" fillId="13" borderId="52" xfId="2" applyFont="1" applyFill="1" applyBorder="1" applyAlignment="1" applyProtection="1">
      <alignment horizontal="center" vertical="center" wrapText="1"/>
    </xf>
    <xf numFmtId="0" fontId="13" fillId="16" borderId="50" xfId="2" applyFont="1" applyFill="1" applyBorder="1" applyAlignment="1" applyProtection="1">
      <alignment horizontal="center" vertical="center" wrapText="1"/>
    </xf>
    <xf numFmtId="0" fontId="38" fillId="13" borderId="38" xfId="2" applyFont="1" applyFill="1" applyBorder="1" applyAlignment="1" applyProtection="1">
      <alignment horizontal="center" vertical="center" wrapText="1"/>
    </xf>
    <xf numFmtId="0" fontId="38" fillId="13" borderId="35" xfId="2" applyFont="1" applyFill="1" applyBorder="1" applyAlignment="1" applyProtection="1">
      <alignment horizontal="center" vertical="center" wrapText="1"/>
    </xf>
    <xf numFmtId="0" fontId="41" fillId="13" borderId="35" xfId="2" applyFont="1" applyFill="1" applyBorder="1" applyAlignment="1" applyProtection="1">
      <alignment horizontal="center" vertical="center" wrapText="1"/>
    </xf>
    <xf numFmtId="0" fontId="39" fillId="13" borderId="35" xfId="2" quotePrefix="1" applyFont="1" applyFill="1" applyBorder="1" applyAlignment="1" applyProtection="1">
      <alignment horizontal="center" vertical="center" wrapText="1"/>
    </xf>
    <xf numFmtId="0" fontId="39" fillId="13" borderId="35" xfId="2" applyFont="1" applyFill="1" applyBorder="1" applyAlignment="1" applyProtection="1">
      <alignment horizontal="center" vertical="center" wrapText="1"/>
    </xf>
    <xf numFmtId="0" fontId="39" fillId="13" borderId="36" xfId="2" applyFont="1" applyFill="1" applyBorder="1" applyAlignment="1" applyProtection="1">
      <alignment horizontal="center" vertical="center" wrapText="1"/>
    </xf>
    <xf numFmtId="0" fontId="21" fillId="16" borderId="38" xfId="0" applyFont="1" applyFill="1" applyBorder="1" applyAlignment="1" applyProtection="1">
      <alignment horizontal="center" vertical="center" wrapText="1"/>
    </xf>
    <xf numFmtId="0" fontId="21" fillId="16" borderId="35" xfId="0" applyFont="1" applyFill="1" applyBorder="1" applyAlignment="1" applyProtection="1">
      <alignment horizontal="center" vertical="center" wrapText="1"/>
    </xf>
    <xf numFmtId="0" fontId="21" fillId="16" borderId="36" xfId="0" applyFont="1" applyFill="1" applyBorder="1" applyAlignment="1" applyProtection="1">
      <alignment horizontal="center" vertical="center" wrapText="1"/>
    </xf>
    <xf numFmtId="49" fontId="21" fillId="9" borderId="50" xfId="2" applyNumberFormat="1" applyFont="1" applyFill="1" applyBorder="1" applyAlignment="1" applyProtection="1">
      <alignment horizontal="center" vertical="center" wrapText="1"/>
    </xf>
    <xf numFmtId="49" fontId="21" fillId="9" borderId="51" xfId="2" applyNumberFormat="1" applyFont="1" applyFill="1" applyBorder="1" applyAlignment="1" applyProtection="1">
      <alignment horizontal="center" vertical="center" wrapText="1"/>
    </xf>
    <xf numFmtId="49" fontId="21" fillId="9" borderId="75" xfId="2" applyNumberFormat="1" applyFont="1" applyFill="1" applyBorder="1" applyAlignment="1" applyProtection="1">
      <alignment horizontal="center" vertical="center" wrapText="1"/>
    </xf>
    <xf numFmtId="49" fontId="21" fillId="9" borderId="52" xfId="2" applyNumberFormat="1" applyFont="1" applyFill="1" applyBorder="1" applyAlignment="1" applyProtection="1">
      <alignment horizontal="center" vertical="center" wrapText="1"/>
    </xf>
    <xf numFmtId="49" fontId="12" fillId="0" borderId="0" xfId="0" applyNumberFormat="1" applyFont="1" applyAlignment="1" applyProtection="1">
      <alignment wrapText="1"/>
    </xf>
    <xf numFmtId="7" fontId="13" fillId="3" borderId="74" xfId="3" applyNumberFormat="1" applyFont="1" applyFill="1" applyBorder="1" applyAlignment="1" applyProtection="1">
      <alignment horizontal="right" vertical="center" wrapText="1"/>
    </xf>
    <xf numFmtId="0" fontId="0" fillId="4" borderId="69"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167" fontId="0" fillId="4" borderId="3" xfId="0" applyNumberFormat="1" applyFill="1" applyBorder="1" applyAlignment="1" applyProtection="1">
      <alignment horizontal="center" vertical="center" wrapText="1"/>
    </xf>
    <xf numFmtId="7" fontId="0" fillId="4" borderId="3" xfId="0" applyNumberFormat="1" applyFill="1" applyBorder="1" applyAlignment="1" applyProtection="1">
      <alignment horizontal="center" vertical="center" wrapText="1"/>
    </xf>
    <xf numFmtId="2" fontId="12" fillId="4" borderId="3" xfId="0" applyNumberFormat="1" applyFont="1" applyFill="1" applyBorder="1" applyAlignment="1" applyProtection="1">
      <alignment wrapText="1"/>
    </xf>
    <xf numFmtId="2" fontId="12" fillId="22" borderId="3" xfId="0" quotePrefix="1" applyNumberFormat="1" applyFont="1" applyFill="1" applyBorder="1" applyAlignment="1" applyProtection="1">
      <alignment vertical="center" wrapText="1"/>
    </xf>
    <xf numFmtId="7" fontId="13" fillId="3" borderId="4" xfId="3" applyNumberFormat="1" applyFont="1" applyFill="1" applyBorder="1" applyAlignment="1" applyProtection="1">
      <alignment horizontal="right" vertical="center" wrapText="1"/>
    </xf>
    <xf numFmtId="0" fontId="0" fillId="4" borderId="17" xfId="0" applyFill="1" applyBorder="1" applyAlignment="1" applyProtection="1">
      <alignment horizontal="center" vertical="center" wrapText="1"/>
    </xf>
    <xf numFmtId="0" fontId="0" fillId="4" borderId="7" xfId="0" applyFill="1" applyBorder="1" applyAlignment="1" applyProtection="1">
      <alignment horizontal="center" vertical="center" wrapText="1"/>
    </xf>
    <xf numFmtId="167" fontId="0" fillId="4" borderId="7" xfId="0" applyNumberFormat="1" applyFill="1" applyBorder="1" applyAlignment="1" applyProtection="1">
      <alignment horizontal="center" vertical="center" wrapText="1"/>
    </xf>
    <xf numFmtId="7" fontId="0" fillId="4" borderId="7" xfId="0" applyNumberFormat="1" applyFill="1" applyBorder="1" applyAlignment="1" applyProtection="1">
      <alignment horizontal="center" vertical="center" wrapText="1"/>
    </xf>
    <xf numFmtId="2" fontId="12" fillId="4" borderId="7" xfId="0" applyNumberFormat="1" applyFont="1" applyFill="1" applyBorder="1" applyAlignment="1" applyProtection="1">
      <alignment wrapText="1"/>
    </xf>
    <xf numFmtId="2" fontId="12" fillId="22" borderId="7" xfId="0" quotePrefix="1" applyNumberFormat="1" applyFont="1" applyFill="1" applyBorder="1" applyAlignment="1" applyProtection="1">
      <alignment vertical="center" wrapText="1"/>
    </xf>
    <xf numFmtId="7" fontId="13" fillId="3" borderId="27" xfId="3" applyNumberFormat="1" applyFont="1" applyFill="1" applyBorder="1" applyAlignment="1" applyProtection="1">
      <alignment horizontal="right" vertical="center" wrapText="1"/>
    </xf>
    <xf numFmtId="0" fontId="0" fillId="4" borderId="15" xfId="0" applyFill="1" applyBorder="1" applyAlignment="1" applyProtection="1">
      <alignment horizontal="center" vertical="center" wrapText="1"/>
    </xf>
    <xf numFmtId="0" fontId="0" fillId="4" borderId="27" xfId="0"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167" fontId="0" fillId="4" borderId="2" xfId="0" applyNumberFormat="1" applyFill="1" applyBorder="1" applyAlignment="1" applyProtection="1">
      <alignment horizontal="center" vertical="center" wrapText="1"/>
    </xf>
    <xf numFmtId="7" fontId="0" fillId="4" borderId="2" xfId="0" applyNumberFormat="1" applyFill="1" applyBorder="1" applyAlignment="1" applyProtection="1">
      <alignment horizontal="center" vertical="center" wrapText="1"/>
    </xf>
    <xf numFmtId="7" fontId="13" fillId="3" borderId="2" xfId="3" applyNumberFormat="1" applyFont="1" applyFill="1" applyBorder="1" applyAlignment="1" applyProtection="1">
      <alignment horizontal="right" vertical="center" wrapText="1"/>
    </xf>
    <xf numFmtId="2" fontId="12" fillId="4" borderId="27" xfId="0" applyNumberFormat="1" applyFont="1" applyFill="1" applyBorder="1" applyAlignment="1" applyProtection="1">
      <alignment wrapText="1"/>
    </xf>
    <xf numFmtId="2" fontId="12" fillId="22" borderId="2" xfId="0" quotePrefix="1" applyNumberFormat="1" applyFont="1" applyFill="1" applyBorder="1" applyAlignment="1" applyProtection="1">
      <alignment vertical="center" wrapText="1"/>
    </xf>
    <xf numFmtId="0" fontId="49" fillId="0" borderId="0" xfId="2" applyFont="1" applyAlignment="1" applyProtection="1">
      <alignment horizontal="left" vertical="center" wrapText="1"/>
    </xf>
    <xf numFmtId="0" fontId="49" fillId="3" borderId="3" xfId="2" applyFont="1" applyFill="1" applyBorder="1" applyAlignment="1" applyProtection="1">
      <alignment horizontal="left" vertical="center" wrapText="1"/>
    </xf>
    <xf numFmtId="44" fontId="49" fillId="3" borderId="3" xfId="6" applyFont="1" applyFill="1" applyBorder="1" applyAlignment="1" applyProtection="1">
      <alignment vertical="center" wrapText="1"/>
    </xf>
    <xf numFmtId="1" fontId="49" fillId="3" borderId="3" xfId="2" applyNumberFormat="1" applyFont="1" applyFill="1" applyBorder="1" applyAlignment="1" applyProtection="1">
      <alignment vertical="center" wrapText="1"/>
    </xf>
    <xf numFmtId="164" fontId="49" fillId="3" borderId="3" xfId="2" applyNumberFormat="1" applyFont="1" applyFill="1" applyBorder="1" applyAlignment="1" applyProtection="1">
      <alignment vertical="center" wrapText="1"/>
    </xf>
    <xf numFmtId="7" fontId="49" fillId="3" borderId="3" xfId="3" applyNumberFormat="1" applyFont="1" applyFill="1" applyBorder="1" applyAlignment="1" applyProtection="1">
      <alignment vertical="center" wrapText="1"/>
    </xf>
    <xf numFmtId="0" fontId="34" fillId="3" borderId="3" xfId="0" applyFont="1" applyFill="1" applyBorder="1" applyAlignment="1" applyProtection="1">
      <alignment wrapText="1"/>
    </xf>
    <xf numFmtId="0" fontId="10" fillId="3" borderId="64" xfId="0" applyFont="1" applyFill="1" applyBorder="1" applyProtection="1"/>
    <xf numFmtId="44" fontId="49" fillId="3" borderId="51" xfId="6" applyFont="1" applyFill="1" applyBorder="1" applyAlignment="1" applyProtection="1">
      <alignment vertical="center" wrapText="1"/>
    </xf>
    <xf numFmtId="44" fontId="49" fillId="3" borderId="52" xfId="6" applyFont="1" applyFill="1" applyBorder="1" applyAlignment="1" applyProtection="1">
      <alignment vertical="center" wrapText="1"/>
    </xf>
    <xf numFmtId="0" fontId="49" fillId="5" borderId="0" xfId="2" applyFont="1" applyFill="1" applyAlignment="1" applyProtection="1">
      <alignment horizontal="left" vertical="center" wrapText="1"/>
    </xf>
    <xf numFmtId="44" fontId="49" fillId="5" borderId="0" xfId="6" applyFont="1" applyFill="1" applyBorder="1" applyAlignment="1" applyProtection="1">
      <alignment vertical="center" wrapText="1"/>
    </xf>
    <xf numFmtId="1" fontId="49" fillId="5" borderId="0" xfId="2" applyNumberFormat="1" applyFont="1" applyFill="1" applyAlignment="1" applyProtection="1">
      <alignment vertical="center" wrapText="1"/>
    </xf>
    <xf numFmtId="164" fontId="49" fillId="5" borderId="0" xfId="2" applyNumberFormat="1" applyFont="1" applyFill="1" applyAlignment="1" applyProtection="1">
      <alignment vertical="center" wrapText="1"/>
    </xf>
    <xf numFmtId="7" fontId="49" fillId="5" borderId="0" xfId="3" applyNumberFormat="1" applyFont="1" applyFill="1" applyBorder="1" applyAlignment="1" applyProtection="1">
      <alignment vertical="center" wrapText="1"/>
    </xf>
    <xf numFmtId="0" fontId="34" fillId="5" borderId="0" xfId="0" applyFont="1" applyFill="1" applyAlignment="1" applyProtection="1">
      <alignment wrapText="1"/>
    </xf>
    <xf numFmtId="0" fontId="0" fillId="5" borderId="0" xfId="0" applyFill="1" applyAlignment="1" applyProtection="1">
      <alignment wrapText="1"/>
    </xf>
    <xf numFmtId="0" fontId="10" fillId="5" borderId="0" xfId="0" applyFont="1" applyFill="1" applyProtection="1"/>
    <xf numFmtId="0" fontId="27" fillId="5" borderId="3" xfId="0" applyFont="1" applyFill="1" applyBorder="1" applyAlignment="1" applyProtection="1">
      <alignment horizontal="center" vertical="center" wrapText="1"/>
      <protection locked="0"/>
    </xf>
    <xf numFmtId="0" fontId="0" fillId="5" borderId="37" xfId="0"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5" borderId="45" xfId="0" applyFill="1" applyBorder="1" applyAlignment="1" applyProtection="1">
      <alignment horizontal="center" vertical="center" wrapText="1"/>
      <protection locked="0"/>
    </xf>
    <xf numFmtId="0" fontId="39" fillId="0" borderId="23" xfId="0" applyFont="1" applyFill="1" applyBorder="1" applyAlignment="1" applyProtection="1">
      <alignment horizontal="left" wrapText="1"/>
      <protection locked="0"/>
    </xf>
    <xf numFmtId="0" fontId="0" fillId="0" borderId="24" xfId="0" applyFill="1" applyBorder="1" applyAlignment="1" applyProtection="1">
      <alignment wrapText="1"/>
      <protection locked="0"/>
    </xf>
    <xf numFmtId="0" fontId="0" fillId="0" borderId="25" xfId="0" applyFill="1" applyBorder="1" applyAlignment="1" applyProtection="1">
      <alignment wrapText="1"/>
      <protection locked="0"/>
    </xf>
    <xf numFmtId="0" fontId="0" fillId="0" borderId="0" xfId="0" applyFill="1" applyAlignment="1" applyProtection="1">
      <alignment wrapText="1"/>
      <protection locked="0"/>
    </xf>
    <xf numFmtId="0" fontId="0" fillId="0" borderId="19" xfId="0" applyFill="1" applyBorder="1" applyAlignment="1" applyProtection="1">
      <alignment wrapText="1"/>
      <protection locked="0"/>
    </xf>
    <xf numFmtId="0" fontId="0" fillId="0" borderId="18" xfId="0" applyFill="1" applyBorder="1" applyAlignment="1" applyProtection="1">
      <alignment wrapText="1"/>
      <protection locked="0"/>
    </xf>
    <xf numFmtId="0" fontId="0" fillId="0" borderId="20" xfId="0" applyFill="1" applyBorder="1" applyAlignment="1" applyProtection="1">
      <alignment wrapText="1"/>
      <protection locked="0"/>
    </xf>
    <xf numFmtId="0" fontId="0" fillId="0" borderId="21" xfId="0" applyFill="1" applyBorder="1" applyAlignment="1" applyProtection="1">
      <alignment wrapText="1"/>
      <protection locked="0"/>
    </xf>
    <xf numFmtId="0" fontId="0" fillId="0" borderId="22" xfId="0" applyFill="1" applyBorder="1" applyAlignment="1" applyProtection="1">
      <alignment wrapText="1"/>
      <protection locked="0"/>
    </xf>
    <xf numFmtId="169" fontId="13" fillId="5" borderId="7" xfId="6" applyNumberFormat="1" applyFont="1" applyFill="1" applyBorder="1" applyAlignment="1" applyProtection="1">
      <alignment horizontal="center" vertical="center" wrapText="1"/>
      <protection locked="0"/>
    </xf>
    <xf numFmtId="0" fontId="13" fillId="5" borderId="8" xfId="0" applyFont="1" applyFill="1" applyBorder="1" applyAlignment="1" applyProtection="1">
      <alignment horizontal="center" vertical="center" wrapText="1"/>
      <protection locked="0"/>
    </xf>
    <xf numFmtId="167" fontId="13" fillId="5" borderId="27" xfId="0" applyNumberFormat="1" applyFont="1" applyFill="1" applyBorder="1" applyAlignment="1" applyProtection="1">
      <alignment horizontal="center" vertical="center" wrapText="1"/>
      <protection locked="0"/>
    </xf>
    <xf numFmtId="169" fontId="13" fillId="5" borderId="27" xfId="0" applyNumberFormat="1"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44" fontId="13" fillId="5" borderId="8" xfId="6" applyFont="1" applyFill="1" applyBorder="1" applyAlignment="1" applyProtection="1">
      <alignment horizontal="center" vertical="center" wrapText="1"/>
      <protection locked="0"/>
    </xf>
    <xf numFmtId="44" fontId="13" fillId="5" borderId="53" xfId="6" applyFont="1" applyFill="1" applyBorder="1" applyAlignment="1" applyProtection="1">
      <alignment horizontal="center" vertical="center" wrapText="1"/>
      <protection locked="0"/>
    </xf>
    <xf numFmtId="170" fontId="13" fillId="5" borderId="8" xfId="6" applyNumberFormat="1" applyFont="1" applyFill="1" applyBorder="1" applyAlignment="1" applyProtection="1">
      <alignment horizontal="center" vertical="center" wrapText="1"/>
      <protection locked="0"/>
    </xf>
    <xf numFmtId="170" fontId="13" fillId="5" borderId="8" xfId="0" applyNumberFormat="1" applyFont="1" applyFill="1" applyBorder="1" applyAlignment="1" applyProtection="1">
      <alignment horizontal="center" vertical="center" wrapText="1"/>
      <protection locked="0"/>
    </xf>
    <xf numFmtId="167" fontId="13" fillId="5" borderId="8" xfId="0" applyNumberFormat="1" applyFont="1" applyFill="1" applyBorder="1" applyAlignment="1" applyProtection="1">
      <alignment horizontal="center" vertical="center" wrapText="1"/>
      <protection locked="0"/>
    </xf>
    <xf numFmtId="167" fontId="13" fillId="5" borderId="53" xfId="0" applyNumberFormat="1"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2" fontId="18" fillId="5" borderId="7" xfId="0" applyNumberFormat="1"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protection locked="0"/>
    </xf>
    <xf numFmtId="0" fontId="18" fillId="0" borderId="7" xfId="0" applyFont="1" applyBorder="1" applyAlignment="1" applyProtection="1">
      <alignment horizontal="center" vertical="center" wrapText="1"/>
      <protection locked="0"/>
    </xf>
    <xf numFmtId="0" fontId="0" fillId="0" borderId="23" xfId="0" applyBorder="1" applyAlignment="1" applyProtection="1">
      <alignment vertical="center"/>
    </xf>
    <xf numFmtId="0" fontId="0" fillId="0" borderId="24" xfId="0" applyBorder="1" applyAlignment="1" applyProtection="1">
      <alignment vertical="center"/>
    </xf>
    <xf numFmtId="0" fontId="0" fillId="0" borderId="25" xfId="0" applyBorder="1" applyAlignment="1" applyProtection="1">
      <alignment vertical="center"/>
    </xf>
    <xf numFmtId="0" fontId="0" fillId="0" borderId="18" xfId="0" applyBorder="1" applyAlignment="1" applyProtection="1">
      <alignment vertical="center"/>
    </xf>
    <xf numFmtId="0" fontId="0" fillId="0" borderId="19" xfId="0" applyBorder="1" applyAlignment="1" applyProtection="1">
      <alignment vertical="center"/>
    </xf>
    <xf numFmtId="0" fontId="67" fillId="0" borderId="18" xfId="0" applyFont="1" applyBorder="1" applyAlignment="1" applyProtection="1">
      <alignment vertical="center"/>
    </xf>
    <xf numFmtId="0" fontId="67" fillId="0" borderId="0" xfId="0" applyFont="1" applyAlignment="1" applyProtection="1">
      <alignment vertical="center"/>
    </xf>
    <xf numFmtId="0" fontId="67" fillId="0" borderId="0" xfId="0" applyFont="1" applyAlignment="1" applyProtection="1">
      <alignment horizontal="center" vertical="center"/>
    </xf>
    <xf numFmtId="0" fontId="67" fillId="0" borderId="19" xfId="0" applyFont="1" applyBorder="1" applyAlignment="1" applyProtection="1">
      <alignment vertical="center"/>
    </xf>
    <xf numFmtId="0" fontId="68" fillId="0" borderId="18" xfId="0" applyFont="1" applyBorder="1" applyAlignment="1" applyProtection="1">
      <alignment horizontal="center" vertical="center"/>
    </xf>
    <xf numFmtId="0" fontId="68" fillId="0" borderId="0" xfId="0" applyFont="1" applyAlignment="1" applyProtection="1">
      <alignment horizontal="center" vertical="center"/>
    </xf>
    <xf numFmtId="0" fontId="68" fillId="0" borderId="19" xfId="0" applyFont="1" applyBorder="1" applyAlignment="1" applyProtection="1">
      <alignment horizontal="center" vertical="center"/>
    </xf>
    <xf numFmtId="0" fontId="71" fillId="23" borderId="0" xfId="0" applyFont="1" applyFill="1" applyAlignment="1" applyProtection="1">
      <alignment vertical="center"/>
    </xf>
    <xf numFmtId="0" fontId="73" fillId="23" borderId="0" xfId="9" quotePrefix="1" applyFont="1" applyFill="1" applyBorder="1" applyAlignment="1" applyProtection="1">
      <alignment vertical="center"/>
    </xf>
    <xf numFmtId="0" fontId="71" fillId="0" borderId="0" xfId="0" applyFont="1" applyAlignment="1" applyProtection="1">
      <alignment vertical="center"/>
    </xf>
    <xf numFmtId="0" fontId="0" fillId="0" borderId="20" xfId="0" applyBorder="1" applyAlignment="1" applyProtection="1">
      <alignment vertical="center"/>
    </xf>
    <xf numFmtId="0" fontId="74" fillId="0" borderId="21" xfId="0" applyFont="1" applyBorder="1" applyAlignment="1" applyProtection="1">
      <alignment vertical="center"/>
    </xf>
    <xf numFmtId="0" fontId="0" fillId="0" borderId="21" xfId="0" applyBorder="1" applyAlignment="1" applyProtection="1">
      <alignment vertical="center"/>
    </xf>
    <xf numFmtId="0" fontId="0" fillId="0" borderId="22" xfId="0" applyBorder="1" applyAlignment="1" applyProtection="1">
      <alignment vertical="center"/>
    </xf>
    <xf numFmtId="0" fontId="69" fillId="23" borderId="0" xfId="0" applyFont="1" applyFill="1" applyAlignment="1" applyProtection="1">
      <alignment horizontal="left" vertical="center" wrapText="1"/>
    </xf>
    <xf numFmtId="0" fontId="53" fillId="0" borderId="18" xfId="0" applyFont="1" applyBorder="1" applyAlignment="1" applyProtection="1">
      <alignment horizontal="center" vertical="center"/>
    </xf>
    <xf numFmtId="0" fontId="53" fillId="0" borderId="0" xfId="0" applyFont="1" applyAlignment="1" applyProtection="1">
      <alignment horizontal="center" vertical="center"/>
    </xf>
    <xf numFmtId="0" fontId="53" fillId="0" borderId="19" xfId="0" applyFont="1" applyBorder="1" applyAlignment="1" applyProtection="1">
      <alignment horizontal="center" vertical="center"/>
    </xf>
    <xf numFmtId="0" fontId="69" fillId="0" borderId="0" xfId="0" applyFont="1" applyAlignment="1" applyProtection="1">
      <alignment horizontal="center" vertical="center"/>
    </xf>
    <xf numFmtId="0" fontId="71" fillId="23" borderId="0" xfId="0" applyFont="1" applyFill="1" applyAlignment="1" applyProtection="1">
      <alignment horizontal="left" vertical="top" wrapText="1"/>
    </xf>
    <xf numFmtId="0" fontId="0" fillId="0" borderId="0" xfId="0" applyAlignment="1" applyProtection="1">
      <alignment horizontal="center" vertical="center"/>
    </xf>
    <xf numFmtId="0" fontId="71" fillId="23" borderId="0" xfId="0" applyFont="1" applyFill="1" applyAlignment="1" applyProtection="1">
      <alignment horizontal="left" vertical="center" wrapText="1"/>
    </xf>
    <xf numFmtId="0" fontId="11" fillId="0" borderId="0" xfId="0" applyFont="1" applyAlignment="1" applyProtection="1">
      <alignment horizontal="left" vertical="center"/>
    </xf>
    <xf numFmtId="0" fontId="70" fillId="0" borderId="0" xfId="0" applyFont="1" applyAlignment="1" applyProtection="1">
      <alignment horizontal="left" vertical="center"/>
    </xf>
    <xf numFmtId="0" fontId="71" fillId="23" borderId="0" xfId="0" applyFont="1" applyFill="1" applyAlignment="1" applyProtection="1">
      <alignment horizontal="left" vertical="top"/>
    </xf>
    <xf numFmtId="0" fontId="68" fillId="0" borderId="18" xfId="0" applyFont="1" applyBorder="1" applyAlignment="1" applyProtection="1">
      <alignment horizontal="center" vertical="center"/>
    </xf>
    <xf numFmtId="0" fontId="68" fillId="0" borderId="0" xfId="0" applyFont="1" applyAlignment="1" applyProtection="1">
      <alignment horizontal="center" vertical="center"/>
    </xf>
    <xf numFmtId="0" fontId="68" fillId="0" borderId="19" xfId="0" applyFont="1" applyBorder="1" applyAlignment="1" applyProtection="1">
      <alignment horizontal="center" vertical="center"/>
    </xf>
    <xf numFmtId="0" fontId="67" fillId="23" borderId="18" xfId="0" applyFont="1" applyFill="1" applyBorder="1" applyAlignment="1" applyProtection="1">
      <alignment horizontal="center" vertical="center"/>
    </xf>
    <xf numFmtId="0" fontId="67" fillId="23" borderId="0" xfId="0" applyFont="1" applyFill="1" applyAlignment="1" applyProtection="1">
      <alignment horizontal="center" vertical="center"/>
    </xf>
    <xf numFmtId="0" fontId="67" fillId="23" borderId="19" xfId="0" applyFont="1" applyFill="1" applyBorder="1" applyAlignment="1" applyProtection="1">
      <alignment horizontal="center" vertical="center"/>
    </xf>
    <xf numFmtId="0" fontId="66" fillId="0" borderId="18" xfId="0" applyFont="1" applyBorder="1" applyAlignment="1" applyProtection="1">
      <alignment horizontal="center" vertical="center"/>
    </xf>
    <xf numFmtId="0" fontId="66" fillId="0" borderId="0" xfId="0" applyFont="1" applyAlignment="1" applyProtection="1">
      <alignment horizontal="center" vertical="center"/>
    </xf>
    <xf numFmtId="0" fontId="66" fillId="0" borderId="19" xfId="0" applyFont="1" applyBorder="1" applyAlignment="1" applyProtection="1">
      <alignment horizontal="center" vertical="center"/>
    </xf>
    <xf numFmtId="0" fontId="70" fillId="0" borderId="0" xfId="0" applyFont="1" applyAlignment="1" applyProtection="1">
      <alignment horizontal="center" vertical="center" wrapText="1"/>
    </xf>
    <xf numFmtId="0" fontId="69" fillId="23" borderId="0" xfId="0" applyFont="1" applyFill="1" applyAlignment="1" applyProtection="1">
      <alignment horizontal="left" vertical="center"/>
    </xf>
    <xf numFmtId="0" fontId="71" fillId="3" borderId="0" xfId="0" applyFont="1" applyFill="1" applyAlignment="1">
      <alignment horizontal="left" vertical="top" wrapText="1"/>
    </xf>
    <xf numFmtId="0" fontId="71" fillId="3" borderId="0" xfId="0" applyFont="1" applyFill="1" applyAlignment="1">
      <alignment horizontal="left" vertical="top"/>
    </xf>
    <xf numFmtId="0" fontId="11" fillId="0" borderId="0" xfId="0" applyFont="1" applyAlignment="1">
      <alignment horizontal="left" vertical="center"/>
    </xf>
    <xf numFmtId="0" fontId="0" fillId="0" borderId="0" xfId="0" applyAlignment="1">
      <alignment horizontal="center" vertical="center"/>
    </xf>
    <xf numFmtId="0" fontId="66" fillId="0" borderId="18" xfId="0" applyFont="1" applyBorder="1" applyAlignment="1">
      <alignment horizontal="center" vertical="center"/>
    </xf>
    <xf numFmtId="0" fontId="66" fillId="0" borderId="0" xfId="0" applyFont="1" applyAlignment="1">
      <alignment horizontal="center" vertical="center"/>
    </xf>
    <xf numFmtId="0" fontId="66" fillId="0" borderId="19" xfId="0" applyFont="1" applyBorder="1" applyAlignment="1">
      <alignment horizontal="center" vertical="center"/>
    </xf>
    <xf numFmtId="0" fontId="67" fillId="15" borderId="18" xfId="0" applyFont="1" applyFill="1" applyBorder="1" applyAlignment="1" applyProtection="1">
      <alignment horizontal="center" vertical="center"/>
      <protection locked="0"/>
    </xf>
    <xf numFmtId="0" fontId="67" fillId="15" borderId="0" xfId="0" applyFont="1" applyFill="1" applyAlignment="1" applyProtection="1">
      <alignment horizontal="center" vertical="center"/>
      <protection locked="0"/>
    </xf>
    <xf numFmtId="0" fontId="67" fillId="15" borderId="19" xfId="0" applyFont="1" applyFill="1" applyBorder="1" applyAlignment="1" applyProtection="1">
      <alignment horizontal="center" vertical="center"/>
      <protection locked="0"/>
    </xf>
    <xf numFmtId="0" fontId="53" fillId="0" borderId="18" xfId="0" applyFont="1" applyBorder="1" applyAlignment="1">
      <alignment horizontal="center" vertical="center"/>
    </xf>
    <xf numFmtId="0" fontId="53" fillId="0" borderId="0" xfId="0" applyFont="1" applyAlignment="1">
      <alignment horizontal="center" vertical="center"/>
    </xf>
    <xf numFmtId="0" fontId="53" fillId="0" borderId="19" xfId="0" applyFont="1" applyBorder="1" applyAlignment="1">
      <alignment horizontal="center" vertical="center"/>
    </xf>
    <xf numFmtId="0" fontId="68" fillId="0" borderId="18" xfId="0" applyFont="1" applyBorder="1" applyAlignment="1">
      <alignment horizontal="center" vertical="center"/>
    </xf>
    <xf numFmtId="0" fontId="68" fillId="0" borderId="0" xfId="0" applyFont="1" applyAlignment="1">
      <alignment horizontal="center" vertical="center"/>
    </xf>
    <xf numFmtId="0" fontId="68" fillId="0" borderId="19" xfId="0" applyFont="1" applyBorder="1" applyAlignment="1">
      <alignment horizontal="center" vertical="center"/>
    </xf>
    <xf numFmtId="0" fontId="69" fillId="0" borderId="0" xfId="0" applyFont="1" applyAlignment="1">
      <alignment horizontal="center" vertical="center"/>
    </xf>
    <xf numFmtId="0" fontId="70" fillId="0" borderId="0" xfId="0" applyFont="1" applyAlignment="1">
      <alignment horizontal="center" vertical="center" wrapText="1"/>
    </xf>
    <xf numFmtId="0" fontId="69" fillId="3" borderId="0" xfId="0" applyFont="1" applyFill="1" applyAlignment="1">
      <alignment horizontal="left" vertical="center" wrapText="1"/>
    </xf>
    <xf numFmtId="0" fontId="69" fillId="3" borderId="0" xfId="0" applyFont="1" applyFill="1" applyAlignment="1">
      <alignment horizontal="left" vertical="center"/>
    </xf>
    <xf numFmtId="0" fontId="71" fillId="3" borderId="0" xfId="0" applyFont="1" applyFill="1" applyAlignment="1">
      <alignment horizontal="left" vertical="center" wrapText="1"/>
    </xf>
    <xf numFmtId="0" fontId="70" fillId="0" borderId="0" xfId="0" applyFont="1" applyAlignment="1">
      <alignment horizontal="left" vertical="center"/>
    </xf>
    <xf numFmtId="0" fontId="26" fillId="3" borderId="7" xfId="0" applyFont="1" applyFill="1" applyBorder="1" applyAlignment="1">
      <alignment horizontal="center" vertical="center"/>
    </xf>
    <xf numFmtId="0" fontId="27" fillId="14" borderId="7" xfId="0" applyFont="1" applyFill="1" applyBorder="1" applyAlignment="1">
      <alignment horizontal="center" vertical="center" wrapText="1"/>
    </xf>
    <xf numFmtId="0" fontId="13" fillId="13" borderId="38" xfId="0" applyFont="1" applyFill="1" applyBorder="1" applyAlignment="1">
      <alignment horizontal="center" vertical="center" wrapText="1"/>
    </xf>
    <xf numFmtId="0" fontId="13" fillId="1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29" fillId="12" borderId="49"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9" fillId="12" borderId="46" xfId="0" applyFont="1" applyFill="1" applyBorder="1" applyAlignment="1">
      <alignment horizontal="center" vertical="center" wrapText="1"/>
    </xf>
    <xf numFmtId="0" fontId="29" fillId="12" borderId="44" xfId="0" applyFont="1" applyFill="1" applyBorder="1" applyAlignment="1">
      <alignment horizontal="center" vertical="center" wrapText="1"/>
    </xf>
    <xf numFmtId="0" fontId="29" fillId="12" borderId="40" xfId="0" applyFont="1" applyFill="1" applyBorder="1" applyAlignment="1">
      <alignment horizontal="center" vertical="center" wrapText="1"/>
    </xf>
    <xf numFmtId="0" fontId="29" fillId="12" borderId="41" xfId="0" applyFont="1" applyFill="1" applyBorder="1" applyAlignment="1">
      <alignment horizontal="center" vertical="center" wrapText="1"/>
    </xf>
    <xf numFmtId="0" fontId="13" fillId="3" borderId="29" xfId="0" applyFont="1" applyFill="1" applyBorder="1" applyAlignment="1">
      <alignment horizontal="right" vertical="center" wrapText="1"/>
    </xf>
    <xf numFmtId="0" fontId="13" fillId="3" borderId="27" xfId="0" applyFont="1" applyFill="1" applyBorder="1" applyAlignment="1">
      <alignment horizontal="right" vertical="center" wrapText="1"/>
    </xf>
    <xf numFmtId="0" fontId="29" fillId="12" borderId="64" xfId="0" applyFont="1" applyFill="1" applyBorder="1" applyAlignment="1">
      <alignment horizontal="center" vertical="center" wrapText="1"/>
    </xf>
    <xf numFmtId="0" fontId="29" fillId="12" borderId="65" xfId="0" applyFont="1" applyFill="1" applyBorder="1" applyAlignment="1">
      <alignment horizontal="center" vertical="center" wrapText="1"/>
    </xf>
    <xf numFmtId="0" fontId="29" fillId="12" borderId="68" xfId="0" applyFont="1" applyFill="1" applyBorder="1" applyAlignment="1">
      <alignment horizontal="center" vertical="center" wrapText="1"/>
    </xf>
    <xf numFmtId="0" fontId="29" fillId="12" borderId="23" xfId="0" applyFont="1" applyFill="1" applyBorder="1" applyAlignment="1">
      <alignment horizontal="center" vertical="center" wrapText="1"/>
    </xf>
    <xf numFmtId="0" fontId="29" fillId="12" borderId="24" xfId="0" applyFont="1" applyFill="1" applyBorder="1" applyAlignment="1">
      <alignment horizontal="center" vertical="center" wrapText="1"/>
    </xf>
    <xf numFmtId="0" fontId="29" fillId="12" borderId="25" xfId="0" applyFont="1" applyFill="1" applyBorder="1" applyAlignment="1">
      <alignment horizontal="center" vertical="center" wrapText="1"/>
    </xf>
    <xf numFmtId="0" fontId="13" fillId="16" borderId="49" xfId="0" applyFont="1" applyFill="1" applyBorder="1" applyAlignment="1">
      <alignment horizontal="center" vertical="center" wrapText="1"/>
    </xf>
    <xf numFmtId="0" fontId="13" fillId="16" borderId="69" xfId="0" applyFont="1" applyFill="1" applyBorder="1" applyAlignment="1">
      <alignment horizontal="center" vertical="center" wrapText="1"/>
    </xf>
    <xf numFmtId="0" fontId="52" fillId="3" borderId="14" xfId="0" applyFont="1" applyFill="1" applyBorder="1" applyAlignment="1">
      <alignment horizontal="center" vertical="center" wrapText="1"/>
    </xf>
    <xf numFmtId="0" fontId="52" fillId="3" borderId="16" xfId="0" applyFont="1" applyFill="1" applyBorder="1" applyAlignment="1">
      <alignment horizontal="center" vertical="center" wrapText="1"/>
    </xf>
    <xf numFmtId="0" fontId="52" fillId="3" borderId="17" xfId="0" applyFont="1" applyFill="1" applyBorder="1" applyAlignment="1">
      <alignment horizontal="center" vertical="center" wrapText="1"/>
    </xf>
    <xf numFmtId="0" fontId="13" fillId="3" borderId="13" xfId="0" applyFont="1" applyFill="1" applyBorder="1" applyAlignment="1">
      <alignment horizontal="right" vertical="center" wrapText="1"/>
    </xf>
    <xf numFmtId="0" fontId="13" fillId="3" borderId="9" xfId="0" applyFont="1" applyFill="1" applyBorder="1" applyAlignment="1">
      <alignment horizontal="right" vertical="center" wrapText="1"/>
    </xf>
    <xf numFmtId="0" fontId="13" fillId="3" borderId="15" xfId="0" applyFont="1" applyFill="1" applyBorder="1" applyAlignment="1">
      <alignment horizontal="right" vertical="center" wrapText="1"/>
    </xf>
    <xf numFmtId="0" fontId="29" fillId="11" borderId="11" xfId="0" applyFont="1" applyFill="1" applyBorder="1" applyAlignment="1">
      <alignment horizontal="center" vertical="center" wrapText="1"/>
    </xf>
    <xf numFmtId="0" fontId="29" fillId="11" borderId="5" xfId="0" applyFont="1" applyFill="1" applyBorder="1" applyAlignment="1">
      <alignment horizontal="center" vertical="center" wrapText="1"/>
    </xf>
    <xf numFmtId="0" fontId="29" fillId="11" borderId="6" xfId="0" applyFont="1" applyFill="1" applyBorder="1" applyAlignment="1">
      <alignment horizontal="center" vertical="center" wrapText="1"/>
    </xf>
    <xf numFmtId="0" fontId="29" fillId="11" borderId="29"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52" fillId="11" borderId="64" xfId="0" applyFont="1" applyFill="1" applyBorder="1" applyAlignment="1">
      <alignment horizontal="center" vertical="center" wrapText="1"/>
    </xf>
    <xf numFmtId="0" fontId="52" fillId="11" borderId="65" xfId="0" applyFont="1" applyFill="1" applyBorder="1" applyAlignment="1">
      <alignment horizontal="center" vertical="center" wrapText="1"/>
    </xf>
    <xf numFmtId="0" fontId="52" fillId="11" borderId="66" xfId="0" applyFont="1" applyFill="1" applyBorder="1" applyAlignment="1">
      <alignment horizontal="center" vertical="center" wrapText="1"/>
    </xf>
    <xf numFmtId="167" fontId="52" fillId="11" borderId="51" xfId="0" applyNumberFormat="1" applyFont="1" applyFill="1" applyBorder="1" applyAlignment="1">
      <alignment horizontal="center" vertical="center" wrapText="1"/>
    </xf>
    <xf numFmtId="0" fontId="52" fillId="11" borderId="51" xfId="0" applyFont="1" applyFill="1" applyBorder="1" applyAlignment="1">
      <alignment horizontal="center" vertical="center" wrapText="1"/>
    </xf>
    <xf numFmtId="0" fontId="52" fillId="11" borderId="52" xfId="0" applyFont="1" applyFill="1" applyBorder="1" applyAlignment="1">
      <alignment horizontal="center" vertical="center" wrapText="1"/>
    </xf>
    <xf numFmtId="0" fontId="29" fillId="11" borderId="64" xfId="0"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3" borderId="37" xfId="0" applyFont="1" applyFill="1" applyBorder="1" applyAlignment="1">
      <alignment horizontal="center" vertical="center" wrapText="1"/>
    </xf>
    <xf numFmtId="0" fontId="29" fillId="11" borderId="65" xfId="0" applyFont="1" applyFill="1" applyBorder="1" applyAlignment="1">
      <alignment horizontal="center" vertical="center" wrapText="1"/>
    </xf>
    <xf numFmtId="0" fontId="13" fillId="13" borderId="63"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3" fillId="13" borderId="59" xfId="0" applyFont="1" applyFill="1" applyBorder="1" applyAlignment="1">
      <alignment horizontal="center" vertical="center" wrapText="1"/>
    </xf>
    <xf numFmtId="0" fontId="29" fillId="11" borderId="23" xfId="0" applyFont="1" applyFill="1" applyBorder="1" applyAlignment="1">
      <alignment horizontal="center" vertical="center" wrapText="1"/>
    </xf>
    <xf numFmtId="0" fontId="29" fillId="11" borderId="24" xfId="0" applyFont="1" applyFill="1" applyBorder="1" applyAlignment="1">
      <alignment horizontal="center" vertical="center" wrapText="1"/>
    </xf>
    <xf numFmtId="0" fontId="29" fillId="11" borderId="25" xfId="0" applyFont="1" applyFill="1" applyBorder="1" applyAlignment="1">
      <alignment horizontal="center" vertical="center" wrapText="1"/>
    </xf>
    <xf numFmtId="0" fontId="29" fillId="11" borderId="38"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35" fillId="12" borderId="23" xfId="0" applyFont="1" applyFill="1" applyBorder="1" applyAlignment="1" applyProtection="1">
      <alignment horizontal="center" vertical="center" wrapText="1"/>
    </xf>
    <xf numFmtId="0" fontId="35" fillId="12" borderId="24" xfId="0" applyFont="1" applyFill="1" applyBorder="1" applyAlignment="1" applyProtection="1">
      <alignment horizontal="center" vertical="center" wrapText="1"/>
    </xf>
    <xf numFmtId="0" fontId="35" fillId="12" borderId="25" xfId="0" applyFont="1" applyFill="1" applyBorder="1" applyAlignment="1" applyProtection="1">
      <alignment horizontal="center" vertical="center" wrapText="1"/>
    </xf>
    <xf numFmtId="0" fontId="12" fillId="23" borderId="0" xfId="0" applyFont="1" applyFill="1" applyAlignment="1" applyProtection="1">
      <alignment horizontal="left" vertical="center" wrapText="1"/>
    </xf>
    <xf numFmtId="0" fontId="16" fillId="0" borderId="0" xfId="0" applyFont="1" applyAlignment="1" applyProtection="1">
      <alignment horizontal="left" wrapText="1"/>
    </xf>
    <xf numFmtId="0" fontId="12" fillId="0" borderId="0" xfId="0" applyFont="1" applyAlignment="1" applyProtection="1">
      <alignment horizontal="center" vertical="center" wrapText="1"/>
    </xf>
    <xf numFmtId="0" fontId="14" fillId="23" borderId="20" xfId="0" applyFont="1" applyFill="1" applyBorder="1" applyAlignment="1" applyProtection="1">
      <alignment horizontal="left" vertical="center" wrapText="1"/>
    </xf>
    <xf numFmtId="0" fontId="14" fillId="23" borderId="21" xfId="0" applyFont="1" applyFill="1" applyBorder="1" applyAlignment="1" applyProtection="1">
      <alignment horizontal="left" vertical="center" wrapText="1"/>
    </xf>
    <xf numFmtId="0" fontId="14" fillId="23" borderId="22" xfId="0" applyFont="1" applyFill="1" applyBorder="1" applyAlignment="1" applyProtection="1">
      <alignment horizontal="left" vertical="center" wrapText="1"/>
    </xf>
    <xf numFmtId="0" fontId="36" fillId="0" borderId="0" xfId="2" applyFont="1" applyAlignment="1" applyProtection="1">
      <alignment horizontal="left" vertical="center" wrapText="1"/>
    </xf>
    <xf numFmtId="0" fontId="35" fillId="17" borderId="23" xfId="0" applyFont="1" applyFill="1" applyBorder="1" applyAlignment="1" applyProtection="1">
      <alignment horizontal="center" vertical="center" wrapText="1"/>
    </xf>
    <xf numFmtId="0" fontId="35" fillId="17" borderId="24" xfId="0" applyFont="1" applyFill="1" applyBorder="1" applyAlignment="1" applyProtection="1">
      <alignment horizontal="center" vertical="center" wrapText="1"/>
    </xf>
    <xf numFmtId="0" fontId="35" fillId="17" borderId="25" xfId="0" applyFont="1" applyFill="1" applyBorder="1" applyAlignment="1" applyProtection="1">
      <alignment horizontal="center" vertical="center" wrapText="1"/>
    </xf>
    <xf numFmtId="0" fontId="11" fillId="23" borderId="23" xfId="0" applyFont="1" applyFill="1" applyBorder="1" applyAlignment="1" applyProtection="1">
      <alignment horizontal="left" vertical="center" wrapText="1"/>
    </xf>
    <xf numFmtId="0" fontId="11" fillId="23" borderId="24" xfId="0" applyFont="1" applyFill="1" applyBorder="1" applyAlignment="1" applyProtection="1">
      <alignment horizontal="left" vertical="center" wrapText="1"/>
    </xf>
    <xf numFmtId="0" fontId="11" fillId="23" borderId="25" xfId="0" applyFont="1" applyFill="1" applyBorder="1" applyAlignment="1" applyProtection="1">
      <alignment horizontal="left" vertical="center" wrapText="1"/>
    </xf>
    <xf numFmtId="0" fontId="13" fillId="16" borderId="32" xfId="0" applyFont="1" applyFill="1" applyBorder="1" applyAlignment="1" applyProtection="1">
      <alignment horizontal="center" vertical="center" wrapText="1"/>
    </xf>
    <xf numFmtId="0" fontId="13" fillId="16" borderId="34" xfId="0" applyFont="1" applyFill="1" applyBorder="1" applyAlignment="1" applyProtection="1">
      <alignment horizontal="center" vertical="center" wrapText="1"/>
    </xf>
    <xf numFmtId="0" fontId="13" fillId="16" borderId="66" xfId="0" applyFont="1" applyFill="1" applyBorder="1" applyAlignment="1" applyProtection="1">
      <alignment horizontal="center" vertical="center" wrapText="1"/>
    </xf>
    <xf numFmtId="0" fontId="18" fillId="16" borderId="51" xfId="0" applyFont="1" applyFill="1" applyBorder="1" applyAlignment="1" applyProtection="1">
      <alignment horizontal="center" vertical="center" wrapText="1"/>
    </xf>
    <xf numFmtId="0" fontId="18" fillId="16" borderId="75" xfId="0" applyFont="1" applyFill="1" applyBorder="1" applyAlignment="1" applyProtection="1">
      <alignment horizontal="center" vertical="center" wrapText="1"/>
    </xf>
    <xf numFmtId="0" fontId="18" fillId="16" borderId="52" xfId="0" applyFont="1" applyFill="1" applyBorder="1" applyAlignment="1" applyProtection="1">
      <alignment horizontal="center" vertical="center" wrapText="1"/>
    </xf>
    <xf numFmtId="0" fontId="29" fillId="12" borderId="50" xfId="0" applyFont="1" applyFill="1" applyBorder="1" applyAlignment="1" applyProtection="1">
      <alignment horizontal="center" vertical="center" wrapText="1"/>
    </xf>
    <xf numFmtId="0" fontId="29" fillId="12" borderId="51" xfId="0" applyFont="1" applyFill="1" applyBorder="1" applyAlignment="1" applyProtection="1">
      <alignment horizontal="center" vertical="center" wrapText="1"/>
    </xf>
    <xf numFmtId="0" fontId="29" fillId="12" borderId="52" xfId="0" applyFont="1" applyFill="1" applyBorder="1" applyAlignment="1" applyProtection="1">
      <alignment horizontal="center" vertical="center" wrapText="1"/>
    </xf>
    <xf numFmtId="0" fontId="13" fillId="16" borderId="64" xfId="0" applyFont="1" applyFill="1" applyBorder="1" applyAlignment="1" applyProtection="1">
      <alignment horizontal="center" vertical="center" wrapText="1"/>
    </xf>
    <xf numFmtId="0" fontId="18" fillId="16" borderId="65" xfId="0" applyFont="1" applyFill="1" applyBorder="1" applyAlignment="1" applyProtection="1">
      <alignment horizontal="center" vertical="center" wrapText="1"/>
    </xf>
    <xf numFmtId="0" fontId="18" fillId="16" borderId="68" xfId="0" applyFont="1" applyFill="1" applyBorder="1" applyAlignment="1" applyProtection="1">
      <alignment horizontal="center" vertical="center" wrapText="1"/>
    </xf>
    <xf numFmtId="0" fontId="21" fillId="23" borderId="64" xfId="0" applyFont="1" applyFill="1" applyBorder="1" applyAlignment="1" applyProtection="1">
      <alignment horizontal="left" vertical="center" wrapText="1"/>
    </xf>
    <xf numFmtId="0" fontId="21" fillId="23" borderId="65" xfId="0" applyFont="1" applyFill="1" applyBorder="1" applyAlignment="1" applyProtection="1">
      <alignment horizontal="left" vertical="center" wrapText="1"/>
    </xf>
    <xf numFmtId="0" fontId="21" fillId="23" borderId="68" xfId="0" applyFont="1" applyFill="1" applyBorder="1" applyAlignment="1" applyProtection="1">
      <alignment horizontal="left" vertical="center" wrapText="1"/>
    </xf>
    <xf numFmtId="0" fontId="49" fillId="23" borderId="23" xfId="0" applyFont="1" applyFill="1" applyBorder="1" applyAlignment="1" applyProtection="1">
      <alignment horizontal="left" wrapText="1"/>
    </xf>
    <xf numFmtId="0" fontId="49" fillId="23" borderId="24" xfId="0" applyFont="1" applyFill="1" applyBorder="1" applyAlignment="1" applyProtection="1">
      <alignment horizontal="left" wrapText="1"/>
    </xf>
    <xf numFmtId="0" fontId="49" fillId="23" borderId="25" xfId="0" applyFont="1" applyFill="1" applyBorder="1" applyAlignment="1" applyProtection="1">
      <alignment horizontal="left" wrapText="1"/>
    </xf>
    <xf numFmtId="0" fontId="15" fillId="23" borderId="20" xfId="0" applyFont="1" applyFill="1" applyBorder="1" applyAlignment="1" applyProtection="1">
      <alignment horizontal="left" wrapText="1"/>
    </xf>
    <xf numFmtId="0" fontId="15" fillId="23" borderId="21" xfId="0" applyFont="1" applyFill="1" applyBorder="1" applyAlignment="1" applyProtection="1">
      <alignment horizontal="left" wrapText="1"/>
    </xf>
    <xf numFmtId="0" fontId="13" fillId="0" borderId="0" xfId="0" applyFont="1" applyAlignment="1" applyProtection="1">
      <alignment horizontal="left" wrapText="1"/>
    </xf>
    <xf numFmtId="0" fontId="29" fillId="17" borderId="50" xfId="0" applyFont="1" applyFill="1" applyBorder="1" applyAlignment="1" applyProtection="1">
      <alignment horizontal="center" vertical="center" wrapText="1"/>
    </xf>
    <xf numFmtId="0" fontId="29" fillId="17" borderId="51" xfId="0" applyFont="1" applyFill="1" applyBorder="1" applyAlignment="1" applyProtection="1">
      <alignment horizontal="center" vertical="center" wrapText="1"/>
    </xf>
    <xf numFmtId="0" fontId="29" fillId="17" borderId="52" xfId="0" applyFont="1" applyFill="1" applyBorder="1" applyAlignment="1" applyProtection="1">
      <alignment horizontal="center" vertical="center" wrapText="1"/>
    </xf>
    <xf numFmtId="0" fontId="29" fillId="17" borderId="75" xfId="0" applyFont="1" applyFill="1" applyBorder="1" applyAlignment="1" applyProtection="1">
      <alignment horizontal="center" vertical="center" wrapText="1"/>
    </xf>
    <xf numFmtId="0" fontId="13" fillId="13" borderId="32" xfId="0" applyFont="1" applyFill="1" applyBorder="1" applyAlignment="1" applyProtection="1">
      <alignment horizontal="center" vertical="center" wrapText="1"/>
    </xf>
    <xf numFmtId="0" fontId="13" fillId="13" borderId="34" xfId="0" applyFont="1" applyFill="1" applyBorder="1" applyAlignment="1" applyProtection="1">
      <alignment horizontal="center" vertical="center" wrapText="1"/>
    </xf>
    <xf numFmtId="0" fontId="13" fillId="13" borderId="44" xfId="0" applyFont="1" applyFill="1" applyBorder="1" applyAlignment="1" applyProtection="1">
      <alignment horizontal="center" vertical="center" wrapText="1"/>
    </xf>
    <xf numFmtId="0" fontId="13" fillId="13" borderId="63" xfId="0" applyFont="1" applyFill="1" applyBorder="1" applyAlignment="1" applyProtection="1">
      <alignment horizontal="center" vertical="center" wrapText="1"/>
    </xf>
    <xf numFmtId="0" fontId="13" fillId="13" borderId="64" xfId="0" applyFont="1" applyFill="1" applyBorder="1" applyAlignment="1" applyProtection="1">
      <alignment horizontal="center" vertical="center" wrapText="1"/>
    </xf>
    <xf numFmtId="0" fontId="18" fillId="13" borderId="65" xfId="0" applyFont="1" applyFill="1" applyBorder="1" applyAlignment="1" applyProtection="1">
      <alignment horizontal="center" vertical="center" wrapText="1"/>
    </xf>
    <xf numFmtId="0" fontId="18" fillId="13" borderId="68" xfId="0" applyFont="1" applyFill="1" applyBorder="1" applyAlignment="1" applyProtection="1">
      <alignment horizontal="center" vertical="center" wrapText="1"/>
    </xf>
    <xf numFmtId="0" fontId="13" fillId="13" borderId="65" xfId="0" applyFont="1" applyFill="1" applyBorder="1" applyAlignment="1" applyProtection="1">
      <alignment horizontal="center" vertical="center" wrapText="1"/>
    </xf>
    <xf numFmtId="0" fontId="13" fillId="13" borderId="68" xfId="0" applyFont="1" applyFill="1" applyBorder="1" applyAlignment="1" applyProtection="1">
      <alignment horizontal="center" vertical="center" wrapText="1"/>
    </xf>
    <xf numFmtId="0" fontId="53" fillId="0" borderId="0" xfId="0" applyFont="1" applyAlignment="1" applyProtection="1">
      <alignment horizontal="left" wrapText="1"/>
    </xf>
    <xf numFmtId="0" fontId="13" fillId="13" borderId="30" xfId="0" applyFont="1" applyFill="1" applyBorder="1" applyAlignment="1" applyProtection="1">
      <alignment horizontal="center" vertical="center" wrapText="1"/>
    </xf>
    <xf numFmtId="0" fontId="13" fillId="13" borderId="57" xfId="0" applyFont="1" applyFill="1" applyBorder="1" applyAlignment="1" applyProtection="1">
      <alignment horizontal="center" vertical="center" wrapText="1"/>
    </xf>
    <xf numFmtId="0" fontId="55" fillId="13" borderId="66" xfId="0" applyFont="1" applyFill="1" applyBorder="1" applyAlignment="1" applyProtection="1">
      <alignment horizontal="center" vertical="center" wrapText="1"/>
    </xf>
    <xf numFmtId="0" fontId="56" fillId="13" borderId="51" xfId="0" applyFont="1" applyFill="1" applyBorder="1" applyAlignment="1" applyProtection="1">
      <alignment horizontal="center" vertical="center" wrapText="1"/>
    </xf>
    <xf numFmtId="0" fontId="56" fillId="13" borderId="75" xfId="0" applyFont="1" applyFill="1" applyBorder="1" applyAlignment="1" applyProtection="1">
      <alignment horizontal="center" vertical="center" wrapText="1"/>
    </xf>
    <xf numFmtId="0" fontId="56" fillId="13" borderId="52" xfId="0" applyFont="1" applyFill="1" applyBorder="1" applyAlignment="1" applyProtection="1">
      <alignment horizontal="center" vertical="center" wrapText="1"/>
    </xf>
    <xf numFmtId="0" fontId="15" fillId="23" borderId="18" xfId="0" applyFont="1" applyFill="1" applyBorder="1" applyAlignment="1" applyProtection="1">
      <alignment horizontal="left" wrapText="1"/>
    </xf>
    <xf numFmtId="0" fontId="15" fillId="23" borderId="0" xfId="0" applyFont="1" applyFill="1" applyAlignment="1" applyProtection="1">
      <alignment horizontal="left" wrapText="1"/>
    </xf>
    <xf numFmtId="0" fontId="15" fillId="23" borderId="19" xfId="0" applyFont="1" applyFill="1" applyBorder="1" applyAlignment="1" applyProtection="1">
      <alignment horizontal="left" wrapText="1"/>
    </xf>
    <xf numFmtId="0" fontId="12" fillId="23" borderId="64" xfId="0" applyFont="1" applyFill="1" applyBorder="1" applyAlignment="1" applyProtection="1">
      <alignment horizontal="left" vertical="center" wrapText="1"/>
    </xf>
    <xf numFmtId="0" fontId="12" fillId="23" borderId="65" xfId="0" applyFont="1" applyFill="1" applyBorder="1" applyAlignment="1" applyProtection="1">
      <alignment horizontal="left" vertical="center" wrapText="1"/>
    </xf>
    <xf numFmtId="0" fontId="12" fillId="23" borderId="68" xfId="0" applyFont="1" applyFill="1" applyBorder="1" applyAlignment="1" applyProtection="1">
      <alignment horizontal="left" vertical="center" wrapText="1"/>
    </xf>
    <xf numFmtId="0" fontId="16" fillId="0" borderId="0" xfId="0" applyFont="1" applyAlignment="1" applyProtection="1">
      <alignment horizontal="left"/>
    </xf>
    <xf numFmtId="0" fontId="15" fillId="23" borderId="22" xfId="0" applyFont="1" applyFill="1" applyBorder="1" applyAlignment="1" applyProtection="1">
      <alignment horizontal="left" wrapText="1"/>
    </xf>
    <xf numFmtId="0" fontId="14" fillId="23" borderId="18" xfId="0" applyFont="1" applyFill="1" applyBorder="1" applyAlignment="1" applyProtection="1">
      <alignment horizontal="left" wrapText="1"/>
    </xf>
    <xf numFmtId="0" fontId="14" fillId="23" borderId="0" xfId="0" applyFont="1" applyFill="1" applyAlignment="1" applyProtection="1">
      <alignment horizontal="left" wrapText="1"/>
    </xf>
    <xf numFmtId="0" fontId="14" fillId="23" borderId="19" xfId="0" applyFont="1" applyFill="1" applyBorder="1" applyAlignment="1" applyProtection="1">
      <alignment horizontal="left" wrapText="1"/>
    </xf>
    <xf numFmtId="0" fontId="11" fillId="23" borderId="23" xfId="0" applyFont="1" applyFill="1" applyBorder="1" applyAlignment="1" applyProtection="1">
      <alignment horizontal="left"/>
    </xf>
    <xf numFmtId="0" fontId="11" fillId="23" borderId="24" xfId="0" applyFont="1" applyFill="1" applyBorder="1" applyAlignment="1" applyProtection="1">
      <alignment horizontal="left"/>
    </xf>
    <xf numFmtId="0" fontId="11" fillId="23" borderId="25" xfId="0" applyFont="1" applyFill="1" applyBorder="1" applyAlignment="1" applyProtection="1">
      <alignment horizontal="left"/>
    </xf>
    <xf numFmtId="0" fontId="24" fillId="8" borderId="35" xfId="0" applyFont="1" applyFill="1" applyBorder="1" applyAlignment="1" applyProtection="1">
      <alignment horizontal="center" vertical="center" wrapText="1"/>
    </xf>
    <xf numFmtId="0" fontId="24" fillId="8" borderId="3" xfId="0" applyFont="1" applyFill="1" applyBorder="1" applyAlignment="1" applyProtection="1">
      <alignment horizontal="center" vertical="center" wrapText="1"/>
    </xf>
    <xf numFmtId="0" fontId="24" fillId="8" borderId="11" xfId="0" applyFont="1" applyFill="1" applyBorder="1" applyAlignment="1" applyProtection="1">
      <alignment horizontal="center" vertical="center"/>
    </xf>
    <xf numFmtId="0" fontId="24" fillId="8" borderId="5" xfId="0" applyFont="1" applyFill="1" applyBorder="1" applyAlignment="1" applyProtection="1">
      <alignment horizontal="center" vertical="center"/>
    </xf>
    <xf numFmtId="0" fontId="24" fillId="8" borderId="28"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8" borderId="30" xfId="0" applyFont="1" applyFill="1" applyBorder="1" applyAlignment="1" applyProtection="1">
      <alignment horizontal="center" vertical="center" wrapText="1"/>
    </xf>
    <xf numFmtId="0" fontId="24" fillId="8" borderId="31" xfId="0" applyFont="1" applyFill="1" applyBorder="1" applyAlignment="1" applyProtection="1">
      <alignment horizontal="center" vertical="center" wrapText="1"/>
    </xf>
    <xf numFmtId="0" fontId="10" fillId="23" borderId="0" xfId="0" applyFont="1" applyFill="1" applyAlignment="1" applyProtection="1">
      <alignment horizontal="center"/>
    </xf>
    <xf numFmtId="0" fontId="10" fillId="0" borderId="0" xfId="0" applyFont="1" applyAlignment="1" applyProtection="1">
      <alignment horizontal="left"/>
    </xf>
    <xf numFmtId="0" fontId="13" fillId="13" borderId="66" xfId="0" applyFont="1" applyFill="1" applyBorder="1" applyAlignment="1" applyProtection="1">
      <alignment horizontal="center" vertical="center" wrapText="1"/>
    </xf>
    <xf numFmtId="0" fontId="18" fillId="13" borderId="51" xfId="0" applyFont="1" applyFill="1" applyBorder="1" applyAlignment="1" applyProtection="1">
      <alignment horizontal="center" vertical="center" wrapText="1"/>
    </xf>
    <xf numFmtId="0" fontId="18" fillId="13" borderId="75" xfId="0" applyFont="1" applyFill="1" applyBorder="1" applyAlignment="1" applyProtection="1">
      <alignment horizontal="center" vertical="center" wrapText="1"/>
    </xf>
    <xf numFmtId="0" fontId="18" fillId="13" borderId="52" xfId="0" applyFont="1" applyFill="1" applyBorder="1" applyAlignment="1" applyProtection="1">
      <alignment horizontal="center" vertical="center" wrapText="1"/>
    </xf>
    <xf numFmtId="0" fontId="24" fillId="8" borderId="11" xfId="0" applyFont="1" applyFill="1" applyBorder="1" applyAlignment="1" applyProtection="1">
      <alignment horizontal="center" vertical="center" wrapText="1"/>
    </xf>
    <xf numFmtId="0" fontId="24" fillId="8" borderId="12" xfId="0" applyFont="1" applyFill="1" applyBorder="1" applyAlignment="1" applyProtection="1">
      <alignment horizontal="center" vertical="center" wrapText="1"/>
    </xf>
    <xf numFmtId="0" fontId="24" fillId="8" borderId="5" xfId="0" applyFont="1" applyFill="1" applyBorder="1" applyAlignment="1" applyProtection="1">
      <alignment horizontal="center" vertical="center" wrapText="1"/>
    </xf>
    <xf numFmtId="0" fontId="24" fillId="8" borderId="7" xfId="0" applyFont="1" applyFill="1" applyBorder="1" applyAlignment="1" applyProtection="1">
      <alignment horizontal="center" vertical="center" wrapText="1"/>
    </xf>
    <xf numFmtId="0" fontId="13" fillId="13" borderId="30" xfId="2" applyFont="1" applyFill="1" applyBorder="1" applyAlignment="1" applyProtection="1">
      <alignment horizontal="center" vertical="center" wrapText="1"/>
    </xf>
    <xf numFmtId="0" fontId="13" fillId="13" borderId="43" xfId="2" applyFont="1" applyFill="1" applyBorder="1" applyAlignment="1" applyProtection="1">
      <alignment horizontal="center" vertical="center" wrapText="1"/>
    </xf>
    <xf numFmtId="0" fontId="29" fillId="12" borderId="64" xfId="0" applyFont="1" applyFill="1" applyBorder="1" applyAlignment="1" applyProtection="1">
      <alignment horizontal="center" vertical="center" wrapText="1"/>
    </xf>
    <xf numFmtId="0" fontId="29" fillId="12" borderId="65" xfId="0" applyFont="1" applyFill="1" applyBorder="1" applyAlignment="1" applyProtection="1">
      <alignment horizontal="center" vertical="center" wrapText="1"/>
    </xf>
    <xf numFmtId="0" fontId="29" fillId="12" borderId="68"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xf>
    <xf numFmtId="0" fontId="13" fillId="16" borderId="7" xfId="0" applyFont="1" applyFill="1" applyBorder="1" applyAlignment="1" applyProtection="1">
      <alignment horizontal="center" vertical="center"/>
    </xf>
    <xf numFmtId="0" fontId="18" fillId="23" borderId="0" xfId="0" applyFont="1" applyFill="1" applyAlignment="1" applyProtection="1">
      <alignment horizontal="left" vertical="center" wrapText="1"/>
    </xf>
    <xf numFmtId="0" fontId="13" fillId="13" borderId="43" xfId="0" applyFont="1" applyFill="1" applyBorder="1" applyAlignment="1" applyProtection="1">
      <alignment horizontal="center" vertical="center" wrapText="1"/>
    </xf>
    <xf numFmtId="0" fontId="13" fillId="16" borderId="7" xfId="0" applyFont="1" applyFill="1" applyBorder="1" applyAlignment="1" applyProtection="1">
      <alignment horizontal="center" vertical="center" wrapText="1"/>
    </xf>
    <xf numFmtId="0" fontId="35" fillId="12" borderId="44" xfId="0" applyFont="1" applyFill="1" applyBorder="1" applyAlignment="1" applyProtection="1">
      <alignment horizontal="center" vertical="center" wrapText="1"/>
    </xf>
    <xf numFmtId="0" fontId="35" fillId="12" borderId="40" xfId="0" applyFont="1" applyFill="1" applyBorder="1" applyAlignment="1" applyProtection="1">
      <alignment horizontal="center" vertical="center" wrapText="1"/>
    </xf>
    <xf numFmtId="0" fontId="35" fillId="12" borderId="41" xfId="0" applyFont="1" applyFill="1" applyBorder="1" applyAlignment="1" applyProtection="1">
      <alignment horizontal="center" vertical="center" wrapText="1"/>
    </xf>
    <xf numFmtId="0" fontId="10" fillId="16" borderId="12" xfId="0" applyFont="1" applyFill="1" applyBorder="1" applyAlignment="1" applyProtection="1">
      <alignment horizontal="center" vertical="center" wrapText="1"/>
    </xf>
    <xf numFmtId="0" fontId="10" fillId="16" borderId="7" xfId="0" applyFont="1" applyFill="1" applyBorder="1" applyAlignment="1" applyProtection="1">
      <alignment horizontal="center" vertical="center" wrapText="1"/>
    </xf>
    <xf numFmtId="0" fontId="10" fillId="16" borderId="2" xfId="0" applyFont="1" applyFill="1" applyBorder="1" applyAlignment="1" applyProtection="1">
      <alignment horizontal="center" vertical="center" wrapText="1"/>
    </xf>
    <xf numFmtId="0" fontId="10" fillId="16" borderId="3" xfId="0" applyFont="1" applyFill="1" applyBorder="1" applyAlignment="1" applyProtection="1">
      <alignment horizontal="center" vertical="center" wrapText="1"/>
    </xf>
    <xf numFmtId="0" fontId="0" fillId="0" borderId="0" xfId="0" applyAlignment="1" applyProtection="1">
      <alignment horizontal="center"/>
    </xf>
    <xf numFmtId="0" fontId="13" fillId="13" borderId="8" xfId="0" applyFont="1" applyFill="1" applyBorder="1" applyAlignment="1" applyProtection="1">
      <alignment horizontal="center" vertical="center" wrapText="1"/>
    </xf>
    <xf numFmtId="0" fontId="13" fillId="13" borderId="45" xfId="0" applyFont="1" applyFill="1" applyBorder="1" applyAlignment="1" applyProtection="1">
      <alignment horizontal="center" vertical="center" wrapText="1"/>
    </xf>
    <xf numFmtId="0" fontId="13" fillId="13" borderId="7" xfId="0" applyFont="1" applyFill="1" applyBorder="1" applyAlignment="1" applyProtection="1">
      <alignment horizontal="center" vertical="center" wrapText="1"/>
    </xf>
    <xf numFmtId="0" fontId="13" fillId="13" borderId="27"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29" xfId="0" applyFont="1" applyFill="1" applyBorder="1" applyAlignment="1" applyProtection="1">
      <alignment horizontal="center" vertical="center" wrapText="1"/>
    </xf>
    <xf numFmtId="0" fontId="64" fillId="23" borderId="0" xfId="0" applyFont="1" applyFill="1" applyAlignment="1" applyProtection="1">
      <alignment horizontal="left" wrapText="1"/>
    </xf>
    <xf numFmtId="0" fontId="35" fillId="17" borderId="64" xfId="0" applyFont="1" applyFill="1" applyBorder="1" applyAlignment="1" applyProtection="1">
      <alignment horizontal="center" vertical="center" wrapText="1"/>
    </xf>
    <xf numFmtId="0" fontId="35" fillId="17" borderId="65" xfId="0" applyFont="1" applyFill="1" applyBorder="1" applyAlignment="1" applyProtection="1">
      <alignment horizontal="center" vertical="center" wrapText="1"/>
    </xf>
    <xf numFmtId="0" fontId="35" fillId="17" borderId="68" xfId="0" applyFont="1" applyFill="1" applyBorder="1" applyAlignment="1" applyProtection="1">
      <alignment horizontal="center" vertical="center" wrapText="1"/>
    </xf>
    <xf numFmtId="0" fontId="10" fillId="11" borderId="38" xfId="0" applyFont="1" applyFill="1" applyBorder="1" applyAlignment="1" applyProtection="1">
      <alignment horizontal="center" vertical="center" wrapText="1"/>
    </xf>
    <xf numFmtId="0" fontId="10" fillId="11" borderId="54" xfId="0" applyFont="1" applyFill="1" applyBorder="1" applyAlignment="1" applyProtection="1">
      <alignment horizontal="center" vertical="center" wrapText="1"/>
    </xf>
    <xf numFmtId="0" fontId="10" fillId="11" borderId="61" xfId="0" applyFont="1" applyFill="1" applyBorder="1" applyAlignment="1" applyProtection="1">
      <alignment horizontal="center" vertical="center" wrapText="1"/>
    </xf>
    <xf numFmtId="0" fontId="20" fillId="11" borderId="0" xfId="0" applyFont="1" applyFill="1" applyAlignment="1" applyProtection="1">
      <alignment horizontal="center" vertical="center" wrapText="1"/>
    </xf>
    <xf numFmtId="0" fontId="20" fillId="11" borderId="0" xfId="0" applyFont="1" applyFill="1" applyAlignment="1" applyProtection="1">
      <alignment horizontal="center" vertical="center"/>
    </xf>
    <xf numFmtId="0" fontId="46" fillId="6" borderId="58"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11" fillId="23" borderId="64" xfId="0" applyFont="1" applyFill="1" applyBorder="1" applyAlignment="1" applyProtection="1">
      <alignment horizontal="center" vertical="center" wrapText="1"/>
    </xf>
    <xf numFmtId="0" fontId="11" fillId="23" borderId="66" xfId="0" applyFont="1" applyFill="1" applyBorder="1" applyAlignment="1" applyProtection="1">
      <alignment horizontal="center" vertical="center" wrapText="1"/>
    </xf>
    <xf numFmtId="0" fontId="11" fillId="2" borderId="64" xfId="0" applyFont="1" applyFill="1" applyBorder="1" applyAlignment="1" applyProtection="1">
      <alignment horizontal="center" vertical="center" wrapText="1"/>
    </xf>
    <xf numFmtId="0" fontId="11" fillId="2" borderId="66" xfId="0" applyFont="1" applyFill="1" applyBorder="1" applyAlignment="1" applyProtection="1">
      <alignment horizontal="center" vertical="center" wrapText="1"/>
    </xf>
    <xf numFmtId="0" fontId="5" fillId="13" borderId="35" xfId="0" applyFont="1" applyFill="1" applyBorder="1" applyAlignment="1" applyProtection="1">
      <alignment horizontal="center" vertical="center" wrapText="1"/>
    </xf>
    <xf numFmtId="0" fontId="5" fillId="13" borderId="81" xfId="0" applyFont="1" applyFill="1" applyBorder="1" applyAlignment="1" applyProtection="1">
      <alignment horizontal="center" vertical="center" wrapText="1"/>
    </xf>
    <xf numFmtId="0" fontId="5" fillId="13" borderId="38" xfId="0" applyFont="1" applyFill="1" applyBorder="1" applyAlignment="1" applyProtection="1">
      <alignment horizontal="center" vertical="center" wrapText="1"/>
    </xf>
    <xf numFmtId="0" fontId="5" fillId="13" borderId="54" xfId="0" applyFont="1" applyFill="1" applyBorder="1" applyAlignment="1" applyProtection="1">
      <alignment horizontal="center" vertical="center" wrapText="1"/>
    </xf>
    <xf numFmtId="0" fontId="5" fillId="13" borderId="36" xfId="0" applyFont="1" applyFill="1" applyBorder="1" applyAlignment="1" applyProtection="1">
      <alignment horizontal="center" vertical="center" wrapText="1"/>
    </xf>
    <xf numFmtId="0" fontId="5" fillId="13" borderId="55" xfId="0" applyFont="1" applyFill="1" applyBorder="1" applyAlignment="1" applyProtection="1">
      <alignment horizontal="center" vertical="center" wrapText="1"/>
    </xf>
    <xf numFmtId="0" fontId="11" fillId="10" borderId="64" xfId="0" applyFont="1" applyFill="1" applyBorder="1" applyAlignment="1" applyProtection="1">
      <alignment horizontal="center" vertical="center"/>
    </xf>
    <xf numFmtId="0" fontId="11" fillId="10" borderId="65" xfId="0" applyFont="1" applyFill="1" applyBorder="1" applyAlignment="1" applyProtection="1">
      <alignment horizontal="center" vertical="center"/>
    </xf>
    <xf numFmtId="0" fontId="11" fillId="10" borderId="68" xfId="0" applyFont="1" applyFill="1" applyBorder="1" applyAlignment="1" applyProtection="1">
      <alignment horizontal="center" vertical="center"/>
    </xf>
    <xf numFmtId="0" fontId="11" fillId="2" borderId="44"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6" fillId="11" borderId="7" xfId="0" applyFont="1" applyFill="1" applyBorder="1" applyAlignment="1" applyProtection="1">
      <alignment horizontal="center"/>
    </xf>
    <xf numFmtId="0" fontId="5" fillId="13" borderId="2" xfId="0" applyFont="1" applyFill="1" applyBorder="1" applyAlignment="1" applyProtection="1">
      <alignment horizontal="center" vertical="center" wrapText="1"/>
    </xf>
    <xf numFmtId="0" fontId="5" fillId="13" borderId="3" xfId="0" applyFont="1" applyFill="1" applyBorder="1" applyAlignment="1" applyProtection="1">
      <alignment horizontal="center" vertical="center" wrapText="1"/>
    </xf>
    <xf numFmtId="0" fontId="5" fillId="13" borderId="14" xfId="0" applyFont="1" applyFill="1" applyBorder="1" applyAlignment="1" applyProtection="1">
      <alignment horizontal="center" vertical="center" wrapText="1"/>
    </xf>
    <xf numFmtId="0" fontId="5" fillId="13" borderId="17" xfId="0" applyFont="1" applyFill="1" applyBorder="1" applyAlignment="1" applyProtection="1">
      <alignment horizontal="center" vertical="center" wrapText="1"/>
    </xf>
    <xf numFmtId="0" fontId="6" fillId="13" borderId="37" xfId="0" applyFont="1" applyFill="1" applyBorder="1" applyAlignment="1" applyProtection="1">
      <alignment horizontal="center" vertical="center" wrapText="1"/>
    </xf>
    <xf numFmtId="0" fontId="6" fillId="13" borderId="8" xfId="0" applyFont="1" applyFill="1" applyBorder="1" applyAlignment="1" applyProtection="1">
      <alignment horizontal="center" vertical="center" wrapText="1"/>
    </xf>
    <xf numFmtId="0" fontId="47" fillId="11" borderId="50" xfId="0" applyFont="1" applyFill="1" applyBorder="1" applyAlignment="1" applyProtection="1">
      <alignment horizontal="center"/>
    </xf>
    <xf numFmtId="0" fontId="47" fillId="11" borderId="51" xfId="0" applyFont="1" applyFill="1" applyBorder="1" applyAlignment="1" applyProtection="1">
      <alignment horizontal="center"/>
    </xf>
    <xf numFmtId="0" fontId="47" fillId="11" borderId="52" xfId="0" applyFont="1" applyFill="1" applyBorder="1" applyAlignment="1" applyProtection="1">
      <alignment horizontal="center"/>
    </xf>
    <xf numFmtId="0" fontId="63" fillId="13" borderId="26" xfId="0" applyFont="1" applyFill="1" applyBorder="1" applyAlignment="1" applyProtection="1">
      <alignment horizontal="center" vertical="center" wrapText="1"/>
    </xf>
    <xf numFmtId="0" fontId="63" fillId="13" borderId="17" xfId="0" applyFont="1" applyFill="1" applyBorder="1" applyAlignment="1" applyProtection="1">
      <alignment horizontal="center" vertical="center" wrapText="1"/>
    </xf>
    <xf numFmtId="0" fontId="63" fillId="13" borderId="5" xfId="0" applyFont="1" applyFill="1" applyBorder="1" applyAlignment="1" applyProtection="1">
      <alignment horizontal="center" vertical="center" wrapText="1"/>
    </xf>
    <xf numFmtId="0" fontId="63" fillId="13" borderId="7" xfId="0" applyFont="1" applyFill="1" applyBorder="1" applyAlignment="1" applyProtection="1">
      <alignment horizontal="center" vertical="center" wrapText="1"/>
    </xf>
    <xf numFmtId="0" fontId="63" fillId="13" borderId="6" xfId="0" applyFont="1" applyFill="1" applyBorder="1" applyAlignment="1" applyProtection="1">
      <alignment horizontal="center" vertical="center" wrapText="1"/>
    </xf>
    <xf numFmtId="0" fontId="63" fillId="13" borderId="8" xfId="0" applyFont="1" applyFill="1" applyBorder="1" applyAlignment="1" applyProtection="1">
      <alignment horizontal="center" vertical="center" wrapText="1"/>
    </xf>
    <xf numFmtId="0" fontId="6" fillId="13" borderId="69" xfId="0" applyFont="1" applyFill="1" applyBorder="1" applyAlignment="1" applyProtection="1">
      <alignment horizontal="center" vertical="center" wrapText="1"/>
    </xf>
    <xf numFmtId="0" fontId="6" fillId="13" borderId="17" xfId="0" applyFont="1" applyFill="1" applyBorder="1" applyAlignment="1" applyProtection="1">
      <alignment horizontal="center" vertical="center" wrapText="1"/>
    </xf>
    <xf numFmtId="0" fontId="6" fillId="13" borderId="3" xfId="0" applyFont="1" applyFill="1" applyBorder="1" applyAlignment="1" applyProtection="1">
      <alignment horizontal="center" vertical="center" wrapText="1"/>
    </xf>
    <xf numFmtId="0" fontId="6" fillId="13" borderId="7" xfId="0" applyFont="1" applyFill="1" applyBorder="1" applyAlignment="1" applyProtection="1">
      <alignment horizontal="center" vertical="center" wrapText="1"/>
    </xf>
    <xf numFmtId="0" fontId="5" fillId="7" borderId="36" xfId="0" applyFont="1" applyFill="1" applyBorder="1" applyAlignment="1" applyProtection="1">
      <alignment horizontal="center" vertical="center" wrapText="1"/>
    </xf>
    <xf numFmtId="0" fontId="5" fillId="7" borderId="55" xfId="0" applyFont="1" applyFill="1" applyBorder="1" applyAlignment="1" applyProtection="1">
      <alignment horizontal="center" vertical="center" wrapText="1"/>
    </xf>
    <xf numFmtId="0" fontId="5" fillId="7" borderId="38" xfId="0" applyFont="1" applyFill="1" applyBorder="1" applyAlignment="1" applyProtection="1">
      <alignment horizontal="center" vertical="center" wrapText="1"/>
    </xf>
    <xf numFmtId="0" fontId="5" fillId="7" borderId="54" xfId="0" applyFont="1" applyFill="1" applyBorder="1" applyAlignment="1" applyProtection="1">
      <alignment horizontal="center" vertical="center" wrapText="1"/>
    </xf>
    <xf numFmtId="0" fontId="5" fillId="7" borderId="35" xfId="0" applyFont="1" applyFill="1" applyBorder="1" applyAlignment="1" applyProtection="1">
      <alignment horizontal="center" vertical="center" wrapText="1"/>
    </xf>
    <xf numFmtId="0" fontId="5" fillId="7" borderId="81" xfId="0" applyFont="1" applyFill="1" applyBorder="1" applyAlignment="1" applyProtection="1">
      <alignment horizontal="center" vertical="center" wrapText="1"/>
    </xf>
    <xf numFmtId="0" fontId="11" fillId="23" borderId="23" xfId="0" applyFont="1" applyFill="1" applyBorder="1" applyAlignment="1" applyProtection="1">
      <alignment horizontal="center" vertical="center" wrapText="1"/>
    </xf>
    <xf numFmtId="0" fontId="11" fillId="23" borderId="80" xfId="0" applyFont="1" applyFill="1" applyBorder="1" applyAlignment="1" applyProtection="1">
      <alignment horizontal="center" vertical="center" wrapText="1"/>
    </xf>
    <xf numFmtId="0" fontId="46" fillId="23" borderId="18" xfId="0" applyFont="1" applyFill="1" applyBorder="1" applyAlignment="1" applyProtection="1">
      <alignment horizontal="center" vertical="center"/>
    </xf>
    <xf numFmtId="0" fontId="46" fillId="23" borderId="42" xfId="0" applyFont="1" applyFill="1" applyBorder="1" applyAlignment="1" applyProtection="1">
      <alignment horizontal="center" vertical="center"/>
    </xf>
    <xf numFmtId="0" fontId="46" fillId="23" borderId="20" xfId="0" applyFont="1" applyFill="1" applyBorder="1" applyAlignment="1" applyProtection="1">
      <alignment horizontal="center" vertical="center"/>
    </xf>
    <xf numFmtId="0" fontId="46" fillId="23" borderId="73" xfId="0" applyFont="1" applyFill="1" applyBorder="1" applyAlignment="1" applyProtection="1">
      <alignment horizontal="center" vertical="center"/>
    </xf>
    <xf numFmtId="0" fontId="11" fillId="10" borderId="66" xfId="0" applyFont="1" applyFill="1" applyBorder="1" applyAlignment="1" applyProtection="1">
      <alignment horizontal="center" vertical="center"/>
    </xf>
    <xf numFmtId="0" fontId="20" fillId="7" borderId="0" xfId="0" applyFont="1" applyFill="1" applyAlignment="1" applyProtection="1">
      <alignment horizontal="center" vertical="center"/>
    </xf>
    <xf numFmtId="0" fontId="50" fillId="20" borderId="38" xfId="0" applyFont="1" applyFill="1" applyBorder="1" applyAlignment="1" applyProtection="1">
      <alignment horizontal="center" vertical="center" wrapText="1"/>
    </xf>
    <xf numFmtId="0" fontId="50" fillId="20" borderId="54" xfId="0" applyFont="1" applyFill="1" applyBorder="1" applyAlignment="1" applyProtection="1">
      <alignment horizontal="center" vertical="center" wrapText="1"/>
    </xf>
    <xf numFmtId="0" fontId="50" fillId="20" borderId="61" xfId="0" applyFont="1" applyFill="1" applyBorder="1" applyAlignment="1" applyProtection="1">
      <alignment horizontal="center" vertical="center" wrapText="1"/>
    </xf>
    <xf numFmtId="0" fontId="16" fillId="12" borderId="7" xfId="0" applyFont="1" applyFill="1" applyBorder="1" applyAlignment="1" applyProtection="1">
      <alignment horizontal="center"/>
    </xf>
    <xf numFmtId="0" fontId="5" fillId="7" borderId="2" xfId="0" applyFont="1" applyFill="1" applyBorder="1" applyAlignment="1" applyProtection="1">
      <alignment horizontal="center" vertical="center" wrapText="1"/>
    </xf>
    <xf numFmtId="0" fontId="5" fillId="7" borderId="3" xfId="0" applyFont="1" applyFill="1" applyBorder="1" applyAlignment="1" applyProtection="1">
      <alignment horizontal="center" vertical="center" wrapText="1"/>
    </xf>
    <xf numFmtId="0" fontId="5" fillId="7" borderId="14" xfId="0" applyFont="1" applyFill="1" applyBorder="1" applyAlignment="1" applyProtection="1">
      <alignment horizontal="center" vertical="center" wrapText="1"/>
    </xf>
    <xf numFmtId="0" fontId="5" fillId="7" borderId="17" xfId="0" applyFont="1" applyFill="1" applyBorder="1" applyAlignment="1" applyProtection="1">
      <alignment horizontal="center" vertical="center" wrapText="1"/>
    </xf>
    <xf numFmtId="0" fontId="6" fillId="16" borderId="7" xfId="0" applyFont="1" applyFill="1" applyBorder="1" applyAlignment="1" applyProtection="1">
      <alignment horizontal="center" vertical="center" wrapText="1"/>
    </xf>
  </cellXfs>
  <cellStyles count="10">
    <cellStyle name="Euro" xfId="3" xr:uid="{00000000-0005-0000-0000-000000000000}"/>
    <cellStyle name="Euro 2" xfId="5" xr:uid="{00000000-0005-0000-0000-000001000000}"/>
    <cellStyle name="Lien hypertexte" xfId="9" builtinId="8"/>
    <cellStyle name="Monétaire" xfId="6" builtinId="4"/>
    <cellStyle name="Monétaire 2" xfId="4" xr:uid="{00000000-0005-0000-0000-000002000000}"/>
    <cellStyle name="Monétaire 2 2" xfId="7" xr:uid="{0E8A31C3-5165-4626-8AE2-DD56EA4E15A1}"/>
    <cellStyle name="Monétaire 3" xfId="8" xr:uid="{73F5757C-DDD7-4997-A46B-31C5DF0AA3A7}"/>
    <cellStyle name="Normal" xfId="0" builtinId="0"/>
    <cellStyle name="Normal_demande de subvention FSE yc forfaitisation des coûts indirects sans protection" xfId="2" xr:uid="{00000000-0005-0000-0000-000004000000}"/>
    <cellStyle name="Pourcentage" xfId="1" builtinId="5"/>
  </cellStyles>
  <dxfs count="15">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s>
  <tableStyles count="0" defaultTableStyle="TableStyleMedium2" defaultPivotStyle="PivotStyleLight16"/>
  <colors>
    <mruColors>
      <color rgb="FF99CC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49307</xdr:colOff>
      <xdr:row>0</xdr:row>
      <xdr:rowOff>160244</xdr:rowOff>
    </xdr:from>
    <xdr:ext cx="1856264" cy="1321867"/>
    <xdr:pic>
      <xdr:nvPicPr>
        <xdr:cNvPr id="2" name="Image 2">
          <a:extLst>
            <a:ext uri="{FF2B5EF4-FFF2-40B4-BE49-F238E27FC236}">
              <a16:creationId xmlns:a16="http://schemas.microsoft.com/office/drawing/2014/main" id="{91391F70-0023-4FED-BCA6-70CF4ACA8F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07" y="160244"/>
          <a:ext cx="1856264" cy="13218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66675</xdr:colOff>
      <xdr:row>2</xdr:row>
      <xdr:rowOff>228600</xdr:rowOff>
    </xdr:from>
    <xdr:to>
      <xdr:col>6</xdr:col>
      <xdr:colOff>630555</xdr:colOff>
      <xdr:row>3</xdr:row>
      <xdr:rowOff>18415</xdr:rowOff>
    </xdr:to>
    <xdr:pic>
      <xdr:nvPicPr>
        <xdr:cNvPr id="2" name="Image 1">
          <a:extLst>
            <a:ext uri="{FF2B5EF4-FFF2-40B4-BE49-F238E27FC236}">
              <a16:creationId xmlns:a16="http://schemas.microsoft.com/office/drawing/2014/main" id="{A5624C63-01F3-423E-8F35-308654F8A42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609600"/>
          <a:ext cx="1330325" cy="328295"/>
        </a:xfrm>
        <a:prstGeom prst="rect">
          <a:avLst/>
        </a:prstGeom>
        <a:noFill/>
      </xdr:spPr>
    </xdr:pic>
    <xdr:clientData/>
  </xdr:twoCellAnchor>
  <xdr:twoCellAnchor editAs="oneCell">
    <xdr:from>
      <xdr:col>0</xdr:col>
      <xdr:colOff>622301</xdr:colOff>
      <xdr:row>0</xdr:row>
      <xdr:rowOff>0</xdr:rowOff>
    </xdr:from>
    <xdr:to>
      <xdr:col>2</xdr:col>
      <xdr:colOff>706756</xdr:colOff>
      <xdr:row>4</xdr:row>
      <xdr:rowOff>21389</xdr:rowOff>
    </xdr:to>
    <xdr:pic>
      <xdr:nvPicPr>
        <xdr:cNvPr id="4" name="Image 3">
          <a:extLst>
            <a:ext uri="{FF2B5EF4-FFF2-40B4-BE49-F238E27FC236}">
              <a16:creationId xmlns:a16="http://schemas.microsoft.com/office/drawing/2014/main" id="{77EBFAF1-7EFB-4C85-AD84-43E8D3256C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2301" y="0"/>
          <a:ext cx="1695450" cy="1215865"/>
        </a:xfrm>
        <a:prstGeom prst="rect">
          <a:avLst/>
        </a:prstGeom>
      </xdr:spPr>
    </xdr:pic>
    <xdr:clientData/>
  </xdr:twoCellAnchor>
  <xdr:twoCellAnchor editAs="oneCell">
    <xdr:from>
      <xdr:col>0</xdr:col>
      <xdr:colOff>49307</xdr:colOff>
      <xdr:row>0</xdr:row>
      <xdr:rowOff>160244</xdr:rowOff>
    </xdr:from>
    <xdr:to>
      <xdr:col>2</xdr:col>
      <xdr:colOff>322516</xdr:colOff>
      <xdr:row>5</xdr:row>
      <xdr:rowOff>91461</xdr:rowOff>
    </xdr:to>
    <xdr:pic>
      <xdr:nvPicPr>
        <xdr:cNvPr id="3" name="Image 2">
          <a:extLst>
            <a:ext uri="{FF2B5EF4-FFF2-40B4-BE49-F238E27FC236}">
              <a16:creationId xmlns:a16="http://schemas.microsoft.com/office/drawing/2014/main" id="{6AB7A0AE-A692-4602-92AA-95D9B0A368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212" y="162149"/>
          <a:ext cx="1844834" cy="1310437"/>
        </a:xfrm>
        <a:prstGeom prst="rect">
          <a:avLst/>
        </a:prstGeom>
      </xdr:spPr>
    </xdr:pic>
    <xdr:clientData/>
  </xdr:twoCellAnchor>
  <xdr:twoCellAnchor editAs="oneCell">
    <xdr:from>
      <xdr:col>0</xdr:col>
      <xdr:colOff>49307</xdr:colOff>
      <xdr:row>0</xdr:row>
      <xdr:rowOff>160244</xdr:rowOff>
    </xdr:from>
    <xdr:to>
      <xdr:col>2</xdr:col>
      <xdr:colOff>326326</xdr:colOff>
      <xdr:row>5</xdr:row>
      <xdr:rowOff>97176</xdr:rowOff>
    </xdr:to>
    <xdr:pic>
      <xdr:nvPicPr>
        <xdr:cNvPr id="5" name="Image 2">
          <a:extLst>
            <a:ext uri="{FF2B5EF4-FFF2-40B4-BE49-F238E27FC236}">
              <a16:creationId xmlns:a16="http://schemas.microsoft.com/office/drawing/2014/main" id="{28A7B647-1235-48C5-8A99-3B40D791FC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212" y="162149"/>
          <a:ext cx="1844834" cy="13104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74083</xdr:rowOff>
    </xdr:from>
    <xdr:to>
      <xdr:col>1</xdr:col>
      <xdr:colOff>932392</xdr:colOff>
      <xdr:row>2</xdr:row>
      <xdr:rowOff>320061</xdr:rowOff>
    </xdr:to>
    <xdr:pic>
      <xdr:nvPicPr>
        <xdr:cNvPr id="2" name="Image 1">
          <a:extLst>
            <a:ext uri="{FF2B5EF4-FFF2-40B4-BE49-F238E27FC236}">
              <a16:creationId xmlns:a16="http://schemas.microsoft.com/office/drawing/2014/main" id="{EA70E0DC-D639-41B8-B693-CED75D57A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47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102963</xdr:colOff>
      <xdr:row>1</xdr:row>
      <xdr:rowOff>7822</xdr:rowOff>
    </xdr:from>
    <xdr:to>
      <xdr:col>1</xdr:col>
      <xdr:colOff>1791634</xdr:colOff>
      <xdr:row>3</xdr:row>
      <xdr:rowOff>1678</xdr:rowOff>
    </xdr:to>
    <xdr:pic>
      <xdr:nvPicPr>
        <xdr:cNvPr id="2" name="Image 1">
          <a:extLst>
            <a:ext uri="{FF2B5EF4-FFF2-40B4-BE49-F238E27FC236}">
              <a16:creationId xmlns:a16="http://schemas.microsoft.com/office/drawing/2014/main" id="{27B29902-EC7E-4E94-8F86-E04C20EB29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2051" y="7822"/>
          <a:ext cx="1688671" cy="12374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35719</xdr:rowOff>
    </xdr:from>
    <xdr:to>
      <xdr:col>0</xdr:col>
      <xdr:colOff>782162</xdr:colOff>
      <xdr:row>2</xdr:row>
      <xdr:rowOff>16378</xdr:rowOff>
    </xdr:to>
    <xdr:pic>
      <xdr:nvPicPr>
        <xdr:cNvPr id="2" name="Image 1">
          <a:extLst>
            <a:ext uri="{FF2B5EF4-FFF2-40B4-BE49-F238E27FC236}">
              <a16:creationId xmlns:a16="http://schemas.microsoft.com/office/drawing/2014/main" id="{EE5D9B50-0F0C-44C4-A71E-0D76FC2A4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14313"/>
          <a:ext cx="773906" cy="5521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35719</xdr:rowOff>
    </xdr:from>
    <xdr:to>
      <xdr:col>0</xdr:col>
      <xdr:colOff>782162</xdr:colOff>
      <xdr:row>3</xdr:row>
      <xdr:rowOff>75909</xdr:rowOff>
    </xdr:to>
    <xdr:pic>
      <xdr:nvPicPr>
        <xdr:cNvPr id="2" name="Image 1">
          <a:extLst>
            <a:ext uri="{FF2B5EF4-FFF2-40B4-BE49-F238E27FC236}">
              <a16:creationId xmlns:a16="http://schemas.microsoft.com/office/drawing/2014/main" id="{9C1AEBCD-05E7-4777-A42E-1BA58900CC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16694"/>
          <a:ext cx="770731" cy="5545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CC3C-4C07-4132-8683-C7E47DE1B7AD}">
  <sheetPr>
    <tabColor theme="9" tint="-0.249977111117893"/>
    <pageSetUpPr fitToPage="1"/>
  </sheetPr>
  <dimension ref="A1:X29"/>
  <sheetViews>
    <sheetView showGridLines="0" tabSelected="1" zoomScale="55" zoomScaleNormal="100" zoomScaleSheetLayoutView="80" zoomScalePageLayoutView="120" workbookViewId="0">
      <selection activeCell="K13" sqref="K13:M13"/>
    </sheetView>
  </sheetViews>
  <sheetFormatPr baseColWidth="10" defaultColWidth="11.453125" defaultRowHeight="14.5" x14ac:dyDescent="0.35"/>
  <cols>
    <col min="1" max="9" width="11.453125" style="462"/>
    <col min="10" max="10" width="16.453125" style="462" customWidth="1"/>
    <col min="11" max="16384" width="11.453125" style="462"/>
  </cols>
  <sheetData>
    <row r="1" spans="1:24" x14ac:dyDescent="0.35">
      <c r="A1" s="731"/>
      <c r="B1" s="732"/>
      <c r="C1" s="732"/>
      <c r="D1" s="732"/>
      <c r="E1" s="732"/>
      <c r="F1" s="732"/>
      <c r="G1" s="732"/>
      <c r="H1" s="732"/>
      <c r="I1" s="732"/>
      <c r="J1" s="732"/>
      <c r="K1" s="732"/>
      <c r="L1" s="732"/>
      <c r="M1" s="732"/>
      <c r="N1" s="732"/>
      <c r="O1" s="732"/>
      <c r="P1" s="732"/>
      <c r="Q1" s="732"/>
      <c r="R1" s="732"/>
      <c r="S1" s="732"/>
      <c r="T1" s="732"/>
      <c r="U1" s="732"/>
      <c r="V1" s="732"/>
      <c r="W1" s="732"/>
      <c r="X1" s="733"/>
    </row>
    <row r="2" spans="1:24" x14ac:dyDescent="0.35">
      <c r="A2" s="734"/>
      <c r="X2" s="735"/>
    </row>
    <row r="3" spans="1:24" x14ac:dyDescent="0.35">
      <c r="A3" s="734"/>
      <c r="X3" s="735"/>
    </row>
    <row r="4" spans="1:24" x14ac:dyDescent="0.35">
      <c r="A4" s="734"/>
      <c r="X4" s="735"/>
    </row>
    <row r="5" spans="1:24" x14ac:dyDescent="0.35">
      <c r="A5" s="734"/>
      <c r="X5" s="735"/>
    </row>
    <row r="6" spans="1:24" x14ac:dyDescent="0.35">
      <c r="A6" s="734"/>
      <c r="X6" s="735"/>
    </row>
    <row r="7" spans="1:24" x14ac:dyDescent="0.35">
      <c r="A7" s="734"/>
      <c r="V7" s="756"/>
      <c r="W7" s="756"/>
      <c r="X7" s="735"/>
    </row>
    <row r="8" spans="1:24" ht="21" x14ac:dyDescent="0.35">
      <c r="A8" s="767" t="s">
        <v>341</v>
      </c>
      <c r="B8" s="768"/>
      <c r="C8" s="768"/>
      <c r="D8" s="768"/>
      <c r="E8" s="768"/>
      <c r="F8" s="768"/>
      <c r="G8" s="768"/>
      <c r="H8" s="768"/>
      <c r="I8" s="768"/>
      <c r="J8" s="768"/>
      <c r="K8" s="768"/>
      <c r="L8" s="768"/>
      <c r="M8" s="768"/>
      <c r="N8" s="768"/>
      <c r="O8" s="768"/>
      <c r="P8" s="768"/>
      <c r="Q8" s="768"/>
      <c r="R8" s="768"/>
      <c r="S8" s="768"/>
      <c r="T8" s="768"/>
      <c r="U8" s="768"/>
      <c r="V8" s="768"/>
      <c r="W8" s="768"/>
      <c r="X8" s="769"/>
    </row>
    <row r="9" spans="1:24" ht="21" x14ac:dyDescent="0.35">
      <c r="A9" s="764" t="s">
        <v>342</v>
      </c>
      <c r="B9" s="765"/>
      <c r="C9" s="765"/>
      <c r="D9" s="765"/>
      <c r="E9" s="765"/>
      <c r="F9" s="765"/>
      <c r="G9" s="765"/>
      <c r="H9" s="765"/>
      <c r="I9" s="765"/>
      <c r="J9" s="765"/>
      <c r="K9" s="765"/>
      <c r="L9" s="765"/>
      <c r="M9" s="765"/>
      <c r="N9" s="765"/>
      <c r="O9" s="765"/>
      <c r="P9" s="765"/>
      <c r="Q9" s="765"/>
      <c r="R9" s="765"/>
      <c r="S9" s="765"/>
      <c r="T9" s="765"/>
      <c r="U9" s="765"/>
      <c r="V9" s="765"/>
      <c r="W9" s="765"/>
      <c r="X9" s="766"/>
    </row>
    <row r="10" spans="1:24" ht="21" x14ac:dyDescent="0.35">
      <c r="A10" s="751" t="s">
        <v>364</v>
      </c>
      <c r="B10" s="752"/>
      <c r="C10" s="752"/>
      <c r="D10" s="752"/>
      <c r="E10" s="752"/>
      <c r="F10" s="752"/>
      <c r="G10" s="752"/>
      <c r="H10" s="752"/>
      <c r="I10" s="752"/>
      <c r="J10" s="752"/>
      <c r="K10" s="752"/>
      <c r="L10" s="752"/>
      <c r="M10" s="752"/>
      <c r="N10" s="752"/>
      <c r="O10" s="752"/>
      <c r="P10" s="752"/>
      <c r="Q10" s="752"/>
      <c r="R10" s="752"/>
      <c r="S10" s="752"/>
      <c r="T10" s="752"/>
      <c r="U10" s="752"/>
      <c r="V10" s="752"/>
      <c r="W10" s="752"/>
      <c r="X10" s="753"/>
    </row>
    <row r="11" spans="1:24" ht="21" x14ac:dyDescent="0.35">
      <c r="A11" s="736"/>
      <c r="B11" s="737"/>
      <c r="C11" s="737"/>
      <c r="D11" s="737"/>
      <c r="E11" s="737"/>
      <c r="F11" s="737"/>
      <c r="G11" s="737"/>
      <c r="H11" s="737"/>
      <c r="I11" s="737"/>
      <c r="J11" s="738"/>
      <c r="K11" s="738"/>
      <c r="L11" s="738"/>
      <c r="M11" s="738"/>
      <c r="N11" s="738"/>
      <c r="O11" s="737"/>
      <c r="P11" s="737"/>
      <c r="Q11" s="737"/>
      <c r="R11" s="737"/>
      <c r="S11" s="737"/>
      <c r="T11" s="737"/>
      <c r="U11" s="737"/>
      <c r="V11" s="737"/>
      <c r="W11" s="737"/>
      <c r="X11" s="739"/>
    </row>
    <row r="12" spans="1:24" ht="28.5" x14ac:dyDescent="0.35">
      <c r="A12" s="761" t="s">
        <v>344</v>
      </c>
      <c r="B12" s="762"/>
      <c r="C12" s="762"/>
      <c r="D12" s="762"/>
      <c r="E12" s="762"/>
      <c r="F12" s="762"/>
      <c r="G12" s="762"/>
      <c r="H12" s="762"/>
      <c r="I12" s="762"/>
      <c r="J12" s="762"/>
      <c r="K12" s="762"/>
      <c r="L12" s="762"/>
      <c r="M12" s="762"/>
      <c r="N12" s="762"/>
      <c r="O12" s="762"/>
      <c r="P12" s="762"/>
      <c r="Q12" s="762"/>
      <c r="R12" s="762"/>
      <c r="S12" s="762"/>
      <c r="T12" s="762"/>
      <c r="U12" s="762"/>
      <c r="V12" s="762"/>
      <c r="W12" s="762"/>
      <c r="X12" s="763"/>
    </row>
    <row r="13" spans="1:24" ht="28.5" x14ac:dyDescent="0.35">
      <c r="A13" s="740"/>
      <c r="B13" s="741"/>
      <c r="C13" s="741"/>
      <c r="D13" s="741"/>
      <c r="E13" s="741"/>
      <c r="F13" s="741"/>
      <c r="G13" s="741"/>
      <c r="H13" s="741"/>
      <c r="I13" s="741"/>
      <c r="J13" s="741"/>
      <c r="K13" s="754" t="s">
        <v>365</v>
      </c>
      <c r="L13" s="754"/>
      <c r="M13" s="754"/>
      <c r="N13" s="741"/>
      <c r="O13" s="741"/>
      <c r="P13" s="741"/>
      <c r="Q13" s="741"/>
      <c r="R13" s="741"/>
      <c r="S13" s="741"/>
      <c r="T13" s="741"/>
      <c r="U13" s="741"/>
      <c r="V13" s="741"/>
      <c r="W13" s="741"/>
      <c r="X13" s="742"/>
    </row>
    <row r="14" spans="1:24" x14ac:dyDescent="0.35">
      <c r="A14" s="734"/>
      <c r="X14" s="735"/>
    </row>
    <row r="15" spans="1:24" ht="35.25" customHeight="1" x14ac:dyDescent="0.35">
      <c r="A15" s="734"/>
      <c r="B15" s="770" t="s">
        <v>346</v>
      </c>
      <c r="C15" s="770"/>
      <c r="D15" s="770"/>
      <c r="E15" s="770"/>
      <c r="F15" s="770"/>
      <c r="G15" s="770"/>
      <c r="H15" s="770"/>
      <c r="I15" s="770"/>
      <c r="J15" s="770"/>
      <c r="K15" s="770"/>
      <c r="L15" s="770"/>
      <c r="M15" s="770"/>
      <c r="N15" s="770"/>
      <c r="O15" s="770"/>
      <c r="P15" s="770"/>
      <c r="Q15" s="770"/>
      <c r="R15" s="770"/>
      <c r="S15" s="770"/>
      <c r="T15" s="770"/>
      <c r="U15" s="770"/>
      <c r="V15" s="770"/>
      <c r="W15" s="770"/>
      <c r="X15" s="735"/>
    </row>
    <row r="16" spans="1:24" x14ac:dyDescent="0.35">
      <c r="A16" s="734"/>
      <c r="X16" s="735"/>
    </row>
    <row r="17" spans="1:24" ht="18.5" x14ac:dyDescent="0.35">
      <c r="A17" s="734"/>
      <c r="B17" s="758" t="s">
        <v>347</v>
      </c>
      <c r="C17" s="758"/>
      <c r="D17" s="758"/>
      <c r="E17" s="758"/>
      <c r="F17" s="758"/>
      <c r="G17" s="758"/>
      <c r="H17" s="758"/>
      <c r="I17" s="758"/>
      <c r="J17" s="758"/>
      <c r="K17" s="758"/>
      <c r="L17" s="758"/>
      <c r="M17" s="758"/>
      <c r="N17" s="758"/>
      <c r="O17" s="758"/>
      <c r="P17" s="758"/>
      <c r="Q17" s="758"/>
      <c r="R17" s="758"/>
      <c r="S17" s="758"/>
      <c r="T17" s="758"/>
      <c r="U17" s="758"/>
      <c r="V17" s="758"/>
      <c r="W17" s="758"/>
      <c r="X17" s="735"/>
    </row>
    <row r="18" spans="1:24" ht="39.75" customHeight="1" x14ac:dyDescent="0.35">
      <c r="A18" s="734"/>
      <c r="B18" s="750" t="s">
        <v>348</v>
      </c>
      <c r="C18" s="771"/>
      <c r="D18" s="771"/>
      <c r="E18" s="771"/>
      <c r="F18" s="771"/>
      <c r="G18" s="771"/>
      <c r="H18" s="771"/>
      <c r="I18" s="771"/>
      <c r="J18" s="771"/>
      <c r="K18" s="771"/>
      <c r="L18" s="771"/>
      <c r="M18" s="771"/>
      <c r="N18" s="771"/>
      <c r="O18" s="771"/>
      <c r="P18" s="771"/>
      <c r="Q18" s="771"/>
      <c r="R18" s="771"/>
      <c r="S18" s="771"/>
      <c r="T18" s="771"/>
      <c r="U18" s="771"/>
      <c r="V18" s="771"/>
      <c r="W18" s="771"/>
      <c r="X18" s="735"/>
    </row>
    <row r="19" spans="1:24" ht="263.14999999999998" customHeight="1" x14ac:dyDescent="0.35">
      <c r="A19" s="734"/>
      <c r="B19" s="750" t="s">
        <v>357</v>
      </c>
      <c r="C19" s="750"/>
      <c r="D19" s="750"/>
      <c r="E19" s="750"/>
      <c r="F19" s="750"/>
      <c r="G19" s="750"/>
      <c r="H19" s="750"/>
      <c r="I19" s="750"/>
      <c r="J19" s="750"/>
      <c r="K19" s="750"/>
      <c r="L19" s="750"/>
      <c r="M19" s="750"/>
      <c r="N19" s="750"/>
      <c r="O19" s="750"/>
      <c r="P19" s="750"/>
      <c r="Q19" s="750"/>
      <c r="R19" s="750"/>
      <c r="S19" s="750"/>
      <c r="T19" s="750"/>
      <c r="U19" s="750"/>
      <c r="V19" s="750"/>
      <c r="W19" s="750"/>
      <c r="X19" s="735"/>
    </row>
    <row r="20" spans="1:24" ht="145.5" customHeight="1" x14ac:dyDescent="0.35">
      <c r="A20" s="734"/>
      <c r="B20" s="755" t="s">
        <v>358</v>
      </c>
      <c r="C20" s="755"/>
      <c r="D20" s="755"/>
      <c r="E20" s="755"/>
      <c r="F20" s="755"/>
      <c r="G20" s="755"/>
      <c r="H20" s="755"/>
      <c r="I20" s="755"/>
      <c r="J20" s="755"/>
      <c r="K20" s="755"/>
      <c r="L20" s="755"/>
      <c r="M20" s="755"/>
      <c r="N20" s="755"/>
      <c r="O20" s="755"/>
      <c r="P20" s="755"/>
      <c r="Q20" s="755"/>
      <c r="R20" s="755"/>
      <c r="S20" s="755"/>
      <c r="T20" s="755"/>
      <c r="U20" s="755"/>
      <c r="V20" s="755"/>
      <c r="W20" s="755"/>
      <c r="X20" s="735"/>
    </row>
    <row r="21" spans="1:24" ht="15.5" x14ac:dyDescent="0.35">
      <c r="A21" s="734"/>
      <c r="B21" s="743" t="s">
        <v>351</v>
      </c>
      <c r="C21" s="743"/>
      <c r="D21" s="743"/>
      <c r="E21" s="743"/>
      <c r="F21" s="743"/>
      <c r="G21" s="743"/>
      <c r="H21" s="743"/>
      <c r="I21" s="743"/>
      <c r="J21" s="743"/>
      <c r="K21" s="744"/>
      <c r="L21" s="743"/>
      <c r="M21" s="743"/>
      <c r="N21" s="743"/>
      <c r="O21" s="743"/>
      <c r="P21" s="743"/>
      <c r="Q21" s="743"/>
      <c r="R21" s="743"/>
      <c r="S21" s="743"/>
      <c r="T21" s="743"/>
      <c r="U21" s="743"/>
      <c r="V21" s="743"/>
      <c r="W21" s="743"/>
      <c r="X21" s="735"/>
    </row>
    <row r="22" spans="1:24" ht="32.15" customHeight="1" x14ac:dyDescent="0.35">
      <c r="A22" s="734"/>
      <c r="B22" s="757" t="s">
        <v>352</v>
      </c>
      <c r="C22" s="757"/>
      <c r="D22" s="757"/>
      <c r="E22" s="757"/>
      <c r="F22" s="757"/>
      <c r="G22" s="757"/>
      <c r="H22" s="757"/>
      <c r="I22" s="757"/>
      <c r="J22" s="757"/>
      <c r="K22" s="757"/>
      <c r="L22" s="757"/>
      <c r="M22" s="757"/>
      <c r="N22" s="757"/>
      <c r="O22" s="757"/>
      <c r="P22" s="757"/>
      <c r="Q22" s="757"/>
      <c r="R22" s="757"/>
      <c r="S22" s="757"/>
      <c r="T22" s="757"/>
      <c r="U22" s="757"/>
      <c r="V22" s="757"/>
      <c r="W22" s="757"/>
      <c r="X22" s="735"/>
    </row>
    <row r="23" spans="1:24" x14ac:dyDescent="0.35">
      <c r="A23" s="734"/>
      <c r="X23" s="735"/>
    </row>
    <row r="24" spans="1:24" ht="18.5" x14ac:dyDescent="0.35">
      <c r="A24" s="734"/>
      <c r="B24" s="759" t="s">
        <v>353</v>
      </c>
      <c r="C24" s="759"/>
      <c r="D24" s="759"/>
      <c r="E24" s="759"/>
      <c r="F24" s="759"/>
      <c r="G24" s="759"/>
      <c r="H24" s="759"/>
      <c r="I24" s="759"/>
      <c r="J24" s="759"/>
      <c r="K24" s="759"/>
      <c r="L24" s="759"/>
      <c r="M24" s="759"/>
      <c r="N24" s="759"/>
      <c r="O24" s="759"/>
      <c r="P24" s="759"/>
      <c r="Q24" s="759"/>
      <c r="R24" s="759"/>
      <c r="S24" s="759"/>
      <c r="T24" s="759"/>
      <c r="U24" s="759"/>
      <c r="V24" s="759"/>
      <c r="W24" s="759"/>
      <c r="X24" s="735"/>
    </row>
    <row r="25" spans="1:24" ht="110.5" customHeight="1" x14ac:dyDescent="0.35">
      <c r="A25" s="734"/>
      <c r="B25" s="755" t="s">
        <v>354</v>
      </c>
      <c r="C25" s="760"/>
      <c r="D25" s="760"/>
      <c r="E25" s="760"/>
      <c r="F25" s="760"/>
      <c r="G25" s="760"/>
      <c r="H25" s="760"/>
      <c r="I25" s="760"/>
      <c r="J25" s="760"/>
      <c r="K25" s="760"/>
      <c r="L25" s="760"/>
      <c r="M25" s="760"/>
      <c r="N25" s="760"/>
      <c r="O25" s="760"/>
      <c r="P25" s="760"/>
      <c r="Q25" s="760"/>
      <c r="R25" s="760"/>
      <c r="S25" s="760"/>
      <c r="T25" s="760"/>
      <c r="U25" s="760"/>
      <c r="V25" s="760"/>
      <c r="W25" s="760"/>
      <c r="X25" s="735"/>
    </row>
    <row r="26" spans="1:24" ht="15.5" x14ac:dyDescent="0.35">
      <c r="A26" s="734"/>
      <c r="B26" s="745"/>
      <c r="C26" s="745"/>
      <c r="D26" s="745"/>
      <c r="E26" s="745"/>
      <c r="F26" s="745"/>
      <c r="G26" s="745"/>
      <c r="H26" s="745"/>
      <c r="I26" s="745"/>
      <c r="J26" s="745"/>
      <c r="K26" s="745"/>
      <c r="L26" s="745"/>
      <c r="M26" s="745"/>
      <c r="N26" s="745"/>
      <c r="O26" s="745"/>
      <c r="P26" s="745"/>
      <c r="Q26" s="745"/>
      <c r="R26" s="745"/>
      <c r="S26" s="745"/>
      <c r="T26" s="745"/>
      <c r="U26" s="745"/>
      <c r="V26" s="745"/>
      <c r="W26" s="745"/>
      <c r="X26" s="735"/>
    </row>
    <row r="27" spans="1:24" ht="18.5" x14ac:dyDescent="0.35">
      <c r="A27" s="734"/>
      <c r="B27" s="758" t="s">
        <v>355</v>
      </c>
      <c r="C27" s="758"/>
      <c r="D27" s="758"/>
      <c r="E27" s="758"/>
      <c r="F27" s="758"/>
      <c r="G27" s="758"/>
      <c r="H27" s="758"/>
      <c r="I27" s="758"/>
      <c r="J27" s="758"/>
      <c r="K27" s="758"/>
      <c r="L27" s="758"/>
      <c r="M27" s="758"/>
      <c r="N27" s="758"/>
      <c r="O27" s="758"/>
      <c r="P27" s="758"/>
      <c r="Q27" s="758"/>
      <c r="R27" s="758"/>
      <c r="S27" s="758"/>
      <c r="T27" s="758"/>
      <c r="U27" s="758"/>
      <c r="V27" s="758"/>
      <c r="W27" s="758"/>
      <c r="X27" s="735"/>
    </row>
    <row r="28" spans="1:24" ht="33" customHeight="1" x14ac:dyDescent="0.35">
      <c r="A28" s="734"/>
      <c r="B28" s="755" t="s">
        <v>356</v>
      </c>
      <c r="C28" s="755"/>
      <c r="D28" s="755"/>
      <c r="E28" s="755"/>
      <c r="F28" s="755"/>
      <c r="G28" s="755"/>
      <c r="H28" s="755"/>
      <c r="I28" s="755"/>
      <c r="J28" s="755"/>
      <c r="K28" s="755"/>
      <c r="L28" s="755"/>
      <c r="M28" s="755"/>
      <c r="N28" s="755"/>
      <c r="O28" s="755"/>
      <c r="P28" s="755"/>
      <c r="Q28" s="755"/>
      <c r="R28" s="755"/>
      <c r="S28" s="755"/>
      <c r="T28" s="755"/>
      <c r="U28" s="755"/>
      <c r="V28" s="755"/>
      <c r="W28" s="755"/>
      <c r="X28" s="735"/>
    </row>
    <row r="29" spans="1:24" ht="21.5" thickBot="1" x14ac:dyDescent="0.4">
      <c r="A29" s="746"/>
      <c r="B29" s="747"/>
      <c r="C29" s="748"/>
      <c r="D29" s="748"/>
      <c r="E29" s="748"/>
      <c r="F29" s="748"/>
      <c r="G29" s="748"/>
      <c r="H29" s="748"/>
      <c r="I29" s="748"/>
      <c r="J29" s="748"/>
      <c r="K29" s="748"/>
      <c r="L29" s="748"/>
      <c r="M29" s="748"/>
      <c r="N29" s="748"/>
      <c r="O29" s="748"/>
      <c r="P29" s="748"/>
      <c r="Q29" s="748"/>
      <c r="R29" s="748"/>
      <c r="S29" s="748"/>
      <c r="T29" s="748"/>
      <c r="U29" s="748"/>
      <c r="V29" s="748"/>
      <c r="W29" s="748"/>
      <c r="X29" s="749"/>
    </row>
  </sheetData>
  <mergeCells count="16">
    <mergeCell ref="B19:W19"/>
    <mergeCell ref="A10:X10"/>
    <mergeCell ref="K13:M13"/>
    <mergeCell ref="B28:W28"/>
    <mergeCell ref="V7:W7"/>
    <mergeCell ref="B20:W20"/>
    <mergeCell ref="B22:W22"/>
    <mergeCell ref="B17:W17"/>
    <mergeCell ref="B24:W24"/>
    <mergeCell ref="B25:W25"/>
    <mergeCell ref="B27:W27"/>
    <mergeCell ref="A12:X12"/>
    <mergeCell ref="A9:X9"/>
    <mergeCell ref="A8:X8"/>
    <mergeCell ref="B15:W15"/>
    <mergeCell ref="B18:W18"/>
  </mergeCells>
  <pageMargins left="6.6666666666666671E-3" right="0.7" top="3.3333333333333335E-3"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D77E-CE0D-4173-A0D7-C9E454DEE2B8}">
  <sheetPr>
    <tabColor theme="9" tint="-0.249977111117893"/>
  </sheetPr>
  <dimension ref="A1:X29"/>
  <sheetViews>
    <sheetView showGridLines="0" zoomScale="104" zoomScaleNormal="80" workbookViewId="0">
      <selection activeCell="B21" sqref="B21"/>
    </sheetView>
  </sheetViews>
  <sheetFormatPr baseColWidth="10" defaultColWidth="11.453125" defaultRowHeight="14.5" x14ac:dyDescent="0.35"/>
  <cols>
    <col min="1" max="9" width="11.453125" style="1"/>
    <col min="10" max="10" width="16.453125" style="1" customWidth="1"/>
    <col min="11" max="11" width="11.453125" style="1" bestFit="1"/>
    <col min="12" max="12" width="11.453125" style="1" bestFit="1" customWidth="1"/>
    <col min="13" max="16384" width="11.453125" style="1"/>
  </cols>
  <sheetData>
    <row r="1" spans="1:24" x14ac:dyDescent="0.35">
      <c r="A1" s="118"/>
      <c r="B1" s="119"/>
      <c r="C1" s="119"/>
      <c r="D1" s="119"/>
      <c r="E1" s="119"/>
      <c r="F1" s="119"/>
      <c r="G1" s="119"/>
      <c r="H1" s="119"/>
      <c r="I1" s="119"/>
      <c r="J1" s="119"/>
      <c r="K1" s="119"/>
      <c r="L1" s="119"/>
      <c r="M1" s="119"/>
      <c r="N1" s="119"/>
      <c r="O1" s="119"/>
      <c r="P1" s="119"/>
      <c r="Q1" s="119"/>
      <c r="R1" s="119"/>
      <c r="S1" s="119"/>
      <c r="T1" s="119"/>
      <c r="U1" s="119"/>
      <c r="V1" s="119"/>
      <c r="W1" s="119"/>
      <c r="X1" s="120"/>
    </row>
    <row r="2" spans="1:24" x14ac:dyDescent="0.35">
      <c r="A2" s="121"/>
      <c r="X2" s="122"/>
    </row>
    <row r="3" spans="1:24" ht="41.25" customHeight="1" x14ac:dyDescent="0.35">
      <c r="A3" s="121"/>
      <c r="X3" s="122"/>
    </row>
    <row r="4" spans="1:24" ht="26.25" customHeight="1" x14ac:dyDescent="0.35">
      <c r="A4" s="121"/>
      <c r="X4" s="122"/>
    </row>
    <row r="5" spans="1:24" x14ac:dyDescent="0.35">
      <c r="A5" s="121"/>
      <c r="X5" s="122"/>
    </row>
    <row r="6" spans="1:24" x14ac:dyDescent="0.35">
      <c r="A6" s="121"/>
      <c r="X6" s="122"/>
    </row>
    <row r="7" spans="1:24" x14ac:dyDescent="0.35">
      <c r="A7" s="121"/>
      <c r="V7" s="775"/>
      <c r="W7" s="775"/>
      <c r="X7" s="122"/>
    </row>
    <row r="8" spans="1:24" ht="21" x14ac:dyDescent="0.35">
      <c r="A8" s="776" t="s">
        <v>341</v>
      </c>
      <c r="B8" s="777"/>
      <c r="C8" s="777"/>
      <c r="D8" s="777"/>
      <c r="E8" s="777"/>
      <c r="F8" s="777"/>
      <c r="G8" s="777"/>
      <c r="H8" s="777"/>
      <c r="I8" s="777"/>
      <c r="J8" s="777"/>
      <c r="K8" s="777"/>
      <c r="L8" s="777"/>
      <c r="M8" s="777"/>
      <c r="N8" s="777"/>
      <c r="O8" s="777"/>
      <c r="P8" s="777"/>
      <c r="Q8" s="777"/>
      <c r="R8" s="777"/>
      <c r="S8" s="777"/>
      <c r="T8" s="777"/>
      <c r="U8" s="777"/>
      <c r="V8" s="777"/>
      <c r="W8" s="777"/>
      <c r="X8" s="778"/>
    </row>
    <row r="9" spans="1:24" ht="30.75" customHeight="1" x14ac:dyDescent="0.35">
      <c r="A9" s="779" t="s">
        <v>342</v>
      </c>
      <c r="B9" s="780"/>
      <c r="C9" s="780"/>
      <c r="D9" s="780"/>
      <c r="E9" s="780"/>
      <c r="F9" s="780"/>
      <c r="G9" s="780"/>
      <c r="H9" s="780"/>
      <c r="I9" s="780"/>
      <c r="J9" s="780"/>
      <c r="K9" s="780"/>
      <c r="L9" s="780"/>
      <c r="M9" s="780"/>
      <c r="N9" s="780"/>
      <c r="O9" s="780"/>
      <c r="P9" s="780"/>
      <c r="Q9" s="780"/>
      <c r="R9" s="780"/>
      <c r="S9" s="780"/>
      <c r="T9" s="780"/>
      <c r="U9" s="780"/>
      <c r="V9" s="780"/>
      <c r="W9" s="780"/>
      <c r="X9" s="781"/>
    </row>
    <row r="10" spans="1:24" ht="32.25" customHeight="1" x14ac:dyDescent="0.35">
      <c r="A10" s="782" t="s">
        <v>343</v>
      </c>
      <c r="B10" s="783"/>
      <c r="C10" s="783"/>
      <c r="D10" s="783"/>
      <c r="E10" s="783"/>
      <c r="F10" s="783"/>
      <c r="G10" s="783"/>
      <c r="H10" s="783"/>
      <c r="I10" s="783"/>
      <c r="J10" s="783"/>
      <c r="K10" s="783"/>
      <c r="L10" s="783"/>
      <c r="M10" s="783"/>
      <c r="N10" s="783"/>
      <c r="O10" s="783"/>
      <c r="P10" s="783"/>
      <c r="Q10" s="783"/>
      <c r="R10" s="783"/>
      <c r="S10" s="783"/>
      <c r="T10" s="783"/>
      <c r="U10" s="783"/>
      <c r="V10" s="783"/>
      <c r="W10" s="783"/>
      <c r="X10" s="784"/>
    </row>
    <row r="11" spans="1:24" ht="21" x14ac:dyDescent="0.35">
      <c r="A11" s="123"/>
      <c r="B11" s="124"/>
      <c r="C11" s="124"/>
      <c r="D11" s="124"/>
      <c r="E11" s="124"/>
      <c r="F11" s="124"/>
      <c r="G11" s="124"/>
      <c r="H11" s="124"/>
      <c r="I11" s="124"/>
      <c r="J11" s="125"/>
      <c r="K11" s="125"/>
      <c r="L11" s="125"/>
      <c r="M11" s="125"/>
      <c r="N11" s="125"/>
      <c r="O11" s="124"/>
      <c r="P11" s="124"/>
      <c r="Q11" s="124"/>
      <c r="R11" s="124"/>
      <c r="S11" s="124"/>
      <c r="T11" s="124"/>
      <c r="U11" s="124"/>
      <c r="V11" s="124"/>
      <c r="W11" s="124"/>
      <c r="X11" s="126"/>
    </row>
    <row r="12" spans="1:24" ht="28.5" x14ac:dyDescent="0.35">
      <c r="A12" s="785" t="s">
        <v>344</v>
      </c>
      <c r="B12" s="786"/>
      <c r="C12" s="786"/>
      <c r="D12" s="786"/>
      <c r="E12" s="786"/>
      <c r="F12" s="786"/>
      <c r="G12" s="786"/>
      <c r="H12" s="786"/>
      <c r="I12" s="786"/>
      <c r="J12" s="786"/>
      <c r="K12" s="786"/>
      <c r="L12" s="786"/>
      <c r="M12" s="786"/>
      <c r="N12" s="786"/>
      <c r="O12" s="786"/>
      <c r="P12" s="786"/>
      <c r="Q12" s="786"/>
      <c r="R12" s="786"/>
      <c r="S12" s="786"/>
      <c r="T12" s="786"/>
      <c r="U12" s="786"/>
      <c r="V12" s="786"/>
      <c r="W12" s="786"/>
      <c r="X12" s="787"/>
    </row>
    <row r="13" spans="1:24" ht="34.5" customHeight="1" x14ac:dyDescent="0.35">
      <c r="A13" s="127"/>
      <c r="B13" s="128"/>
      <c r="C13" s="128"/>
      <c r="D13" s="128"/>
      <c r="E13" s="128"/>
      <c r="F13" s="128"/>
      <c r="G13" s="128"/>
      <c r="H13" s="128"/>
      <c r="I13" s="128"/>
      <c r="J13" s="128"/>
      <c r="K13" s="788" t="s">
        <v>345</v>
      </c>
      <c r="L13" s="788"/>
      <c r="M13" s="788"/>
      <c r="N13" s="128"/>
      <c r="O13" s="128"/>
      <c r="P13" s="128"/>
      <c r="Q13" s="128"/>
      <c r="R13" s="128"/>
      <c r="S13" s="128"/>
      <c r="T13" s="128"/>
      <c r="U13" s="128"/>
      <c r="V13" s="128"/>
      <c r="W13" s="128"/>
      <c r="X13" s="129"/>
    </row>
    <row r="14" spans="1:24" ht="20.149999999999999" customHeight="1" x14ac:dyDescent="0.35">
      <c r="A14" s="121"/>
      <c r="X14" s="122"/>
    </row>
    <row r="15" spans="1:24" ht="18" customHeight="1" x14ac:dyDescent="0.35">
      <c r="A15" s="121"/>
      <c r="B15" s="789" t="s">
        <v>346</v>
      </c>
      <c r="C15" s="789"/>
      <c r="D15" s="789"/>
      <c r="E15" s="789"/>
      <c r="F15" s="789"/>
      <c r="G15" s="789"/>
      <c r="H15" s="789"/>
      <c r="I15" s="789"/>
      <c r="J15" s="789"/>
      <c r="K15" s="789"/>
      <c r="L15" s="789"/>
      <c r="M15" s="789"/>
      <c r="N15" s="789"/>
      <c r="O15" s="789"/>
      <c r="P15" s="789"/>
      <c r="Q15" s="789"/>
      <c r="R15" s="789"/>
      <c r="S15" s="789"/>
      <c r="T15" s="789"/>
      <c r="U15" s="789"/>
      <c r="V15" s="789"/>
      <c r="W15" s="789"/>
      <c r="X15" s="122"/>
    </row>
    <row r="16" spans="1:24" x14ac:dyDescent="0.35">
      <c r="A16" s="121"/>
      <c r="X16" s="122"/>
    </row>
    <row r="17" spans="1:24" ht="18.5" x14ac:dyDescent="0.35">
      <c r="A17" s="121"/>
      <c r="B17" s="774" t="s">
        <v>347</v>
      </c>
      <c r="C17" s="774"/>
      <c r="D17" s="774"/>
      <c r="E17" s="774"/>
      <c r="F17" s="774"/>
      <c r="G17" s="774"/>
      <c r="H17" s="774"/>
      <c r="I17" s="774"/>
      <c r="J17" s="774"/>
      <c r="K17" s="774"/>
      <c r="L17" s="774"/>
      <c r="M17" s="774"/>
      <c r="N17" s="774"/>
      <c r="O17" s="774"/>
      <c r="P17" s="774"/>
      <c r="Q17" s="774"/>
      <c r="R17" s="774"/>
      <c r="S17" s="774"/>
      <c r="T17" s="774"/>
      <c r="U17" s="774"/>
      <c r="V17" s="774"/>
      <c r="W17" s="774"/>
      <c r="X17" s="122"/>
    </row>
    <row r="18" spans="1:24" ht="15.5" x14ac:dyDescent="0.35">
      <c r="A18" s="121"/>
      <c r="B18" s="790" t="s">
        <v>348</v>
      </c>
      <c r="C18" s="791"/>
      <c r="D18" s="791"/>
      <c r="E18" s="791"/>
      <c r="F18" s="791"/>
      <c r="G18" s="791"/>
      <c r="H18" s="791"/>
      <c r="I18" s="791"/>
      <c r="J18" s="791"/>
      <c r="K18" s="791"/>
      <c r="L18" s="791"/>
      <c r="M18" s="791"/>
      <c r="N18" s="791"/>
      <c r="O18" s="791"/>
      <c r="P18" s="791"/>
      <c r="Q18" s="791"/>
      <c r="R18" s="791"/>
      <c r="S18" s="791"/>
      <c r="T18" s="791"/>
      <c r="U18" s="791"/>
      <c r="V18" s="791"/>
      <c r="W18" s="791"/>
      <c r="X18" s="122"/>
    </row>
    <row r="19" spans="1:24" ht="15.65" customHeight="1" x14ac:dyDescent="0.35">
      <c r="A19" s="121"/>
      <c r="B19" s="790" t="s">
        <v>349</v>
      </c>
      <c r="C19" s="790"/>
      <c r="D19" s="790"/>
      <c r="E19" s="790"/>
      <c r="F19" s="790"/>
      <c r="G19" s="790"/>
      <c r="H19" s="790"/>
      <c r="I19" s="790"/>
      <c r="J19" s="790"/>
      <c r="K19" s="790"/>
      <c r="L19" s="790"/>
      <c r="M19" s="790"/>
      <c r="N19" s="790"/>
      <c r="O19" s="790"/>
      <c r="P19" s="790"/>
      <c r="Q19" s="790"/>
      <c r="R19" s="790"/>
      <c r="S19" s="790"/>
      <c r="T19" s="790"/>
      <c r="U19" s="790"/>
      <c r="V19" s="790"/>
      <c r="W19" s="790"/>
      <c r="X19" s="122"/>
    </row>
    <row r="20" spans="1:24" ht="15.65" customHeight="1" x14ac:dyDescent="0.35">
      <c r="A20" s="121"/>
      <c r="B20" s="772" t="s">
        <v>350</v>
      </c>
      <c r="C20" s="772"/>
      <c r="D20" s="772"/>
      <c r="E20" s="772"/>
      <c r="F20" s="772"/>
      <c r="G20" s="772"/>
      <c r="H20" s="772"/>
      <c r="I20" s="772"/>
      <c r="J20" s="772"/>
      <c r="K20" s="772"/>
      <c r="L20" s="772"/>
      <c r="M20" s="772"/>
      <c r="N20" s="772"/>
      <c r="O20" s="772"/>
      <c r="P20" s="772"/>
      <c r="Q20" s="772"/>
      <c r="R20" s="772"/>
      <c r="S20" s="772"/>
      <c r="T20" s="772"/>
      <c r="U20" s="772"/>
      <c r="V20" s="772"/>
      <c r="W20" s="772"/>
      <c r="X20" s="122"/>
    </row>
    <row r="21" spans="1:24" ht="150" customHeight="1" x14ac:dyDescent="0.35">
      <c r="A21" s="121"/>
      <c r="B21" s="130" t="s">
        <v>351</v>
      </c>
      <c r="C21" s="130"/>
      <c r="D21" s="130"/>
      <c r="E21" s="130"/>
      <c r="F21" s="130"/>
      <c r="G21" s="130"/>
      <c r="H21" s="130"/>
      <c r="I21" s="130"/>
      <c r="J21" s="130"/>
      <c r="K21" s="131"/>
      <c r="L21" s="130"/>
      <c r="M21" s="130"/>
      <c r="N21" s="130"/>
      <c r="O21" s="130"/>
      <c r="P21" s="130"/>
      <c r="Q21" s="130"/>
      <c r="R21" s="130"/>
      <c r="S21" s="130"/>
      <c r="T21" s="130"/>
      <c r="U21" s="130"/>
      <c r="V21" s="130"/>
      <c r="W21" s="130"/>
      <c r="X21" s="122"/>
    </row>
    <row r="22" spans="1:24" ht="15.65" customHeight="1" x14ac:dyDescent="0.35">
      <c r="A22" s="121"/>
      <c r="B22" s="792" t="s">
        <v>352</v>
      </c>
      <c r="C22" s="792"/>
      <c r="D22" s="792"/>
      <c r="E22" s="792"/>
      <c r="F22" s="792"/>
      <c r="G22" s="792"/>
      <c r="H22" s="792"/>
      <c r="I22" s="792"/>
      <c r="J22" s="792"/>
      <c r="K22" s="792"/>
      <c r="L22" s="792"/>
      <c r="M22" s="792"/>
      <c r="N22" s="792"/>
      <c r="O22" s="792"/>
      <c r="P22" s="792"/>
      <c r="Q22" s="792"/>
      <c r="R22" s="792"/>
      <c r="S22" s="792"/>
      <c r="T22" s="792"/>
      <c r="U22" s="792"/>
      <c r="V22" s="792"/>
      <c r="W22" s="792"/>
      <c r="X22" s="122"/>
    </row>
    <row r="23" spans="1:24" x14ac:dyDescent="0.35">
      <c r="A23" s="121"/>
      <c r="X23" s="122"/>
    </row>
    <row r="24" spans="1:24" ht="14.5" customHeight="1" x14ac:dyDescent="0.35">
      <c r="A24" s="121"/>
      <c r="B24" s="793" t="s">
        <v>353</v>
      </c>
      <c r="C24" s="793"/>
      <c r="D24" s="793"/>
      <c r="E24" s="793"/>
      <c r="F24" s="793"/>
      <c r="G24" s="793"/>
      <c r="H24" s="793"/>
      <c r="I24" s="793"/>
      <c r="J24" s="793"/>
      <c r="K24" s="793"/>
      <c r="L24" s="793"/>
      <c r="M24" s="793"/>
      <c r="N24" s="793"/>
      <c r="O24" s="793"/>
      <c r="P24" s="793"/>
      <c r="Q24" s="793"/>
      <c r="R24" s="793"/>
      <c r="S24" s="793"/>
      <c r="T24" s="793"/>
      <c r="U24" s="793"/>
      <c r="V24" s="793"/>
      <c r="W24" s="793"/>
      <c r="X24" s="122"/>
    </row>
    <row r="25" spans="1:24" ht="15.65" customHeight="1" x14ac:dyDescent="0.35">
      <c r="A25" s="121"/>
      <c r="B25" s="772" t="s">
        <v>354</v>
      </c>
      <c r="C25" s="773"/>
      <c r="D25" s="773"/>
      <c r="E25" s="773"/>
      <c r="F25" s="773"/>
      <c r="G25" s="773"/>
      <c r="H25" s="773"/>
      <c r="I25" s="773"/>
      <c r="J25" s="773"/>
      <c r="K25" s="773"/>
      <c r="L25" s="773"/>
      <c r="M25" s="773"/>
      <c r="N25" s="773"/>
      <c r="O25" s="773"/>
      <c r="P25" s="773"/>
      <c r="Q25" s="773"/>
      <c r="R25" s="773"/>
      <c r="S25" s="773"/>
      <c r="T25" s="773"/>
      <c r="U25" s="773"/>
      <c r="V25" s="773"/>
      <c r="W25" s="773"/>
      <c r="X25" s="122"/>
    </row>
    <row r="26" spans="1:24" ht="29.25" customHeight="1" x14ac:dyDescent="0.35">
      <c r="A26" s="121"/>
      <c r="B26" s="132"/>
      <c r="C26" s="132"/>
      <c r="D26" s="132"/>
      <c r="E26" s="132"/>
      <c r="F26" s="132"/>
      <c r="G26" s="132"/>
      <c r="H26" s="132"/>
      <c r="I26" s="132"/>
      <c r="J26" s="132"/>
      <c r="K26" s="132"/>
      <c r="L26" s="132"/>
      <c r="M26" s="132"/>
      <c r="N26" s="132"/>
      <c r="O26" s="132"/>
      <c r="P26" s="132"/>
      <c r="Q26" s="132"/>
      <c r="R26" s="132"/>
      <c r="S26" s="132"/>
      <c r="T26" s="132"/>
      <c r="U26" s="132"/>
      <c r="V26" s="132"/>
      <c r="W26" s="132"/>
      <c r="X26" s="122"/>
    </row>
    <row r="27" spans="1:24" ht="18.5" x14ac:dyDescent="0.35">
      <c r="A27" s="121"/>
      <c r="B27" s="774" t="s">
        <v>355</v>
      </c>
      <c r="C27" s="774"/>
      <c r="D27" s="774"/>
      <c r="E27" s="774"/>
      <c r="F27" s="774"/>
      <c r="G27" s="774"/>
      <c r="H27" s="774"/>
      <c r="I27" s="774"/>
      <c r="J27" s="774"/>
      <c r="K27" s="774"/>
      <c r="L27" s="774"/>
      <c r="M27" s="774"/>
      <c r="N27" s="774"/>
      <c r="O27" s="774"/>
      <c r="P27" s="774"/>
      <c r="Q27" s="774"/>
      <c r="R27" s="774"/>
      <c r="S27" s="774"/>
      <c r="T27" s="774"/>
      <c r="U27" s="774"/>
      <c r="V27" s="774"/>
      <c r="W27" s="774"/>
      <c r="X27" s="122"/>
    </row>
    <row r="28" spans="1:24" ht="15.65" customHeight="1" x14ac:dyDescent="0.35">
      <c r="A28" s="121"/>
      <c r="B28" s="772" t="s">
        <v>356</v>
      </c>
      <c r="C28" s="772"/>
      <c r="D28" s="772"/>
      <c r="E28" s="772"/>
      <c r="F28" s="772"/>
      <c r="G28" s="772"/>
      <c r="H28" s="772"/>
      <c r="I28" s="772"/>
      <c r="J28" s="772"/>
      <c r="K28" s="772"/>
      <c r="L28" s="772"/>
      <c r="M28" s="772"/>
      <c r="N28" s="772"/>
      <c r="O28" s="772"/>
      <c r="P28" s="772"/>
      <c r="Q28" s="772"/>
      <c r="R28" s="772"/>
      <c r="S28" s="772"/>
      <c r="T28" s="772"/>
      <c r="U28" s="772"/>
      <c r="V28" s="772"/>
      <c r="W28" s="772"/>
      <c r="X28" s="122"/>
    </row>
    <row r="29" spans="1:24" ht="21.5" thickBot="1" x14ac:dyDescent="0.4">
      <c r="A29" s="133"/>
      <c r="B29" s="134"/>
      <c r="C29" s="135"/>
      <c r="D29" s="135"/>
      <c r="E29" s="135"/>
      <c r="F29" s="135"/>
      <c r="G29" s="135"/>
      <c r="H29" s="135"/>
      <c r="I29" s="135"/>
      <c r="J29" s="135"/>
      <c r="K29" s="135"/>
      <c r="L29" s="135"/>
      <c r="M29" s="135"/>
      <c r="N29" s="135"/>
      <c r="O29" s="135"/>
      <c r="P29" s="135"/>
      <c r="Q29" s="135"/>
      <c r="R29" s="135"/>
      <c r="S29" s="135"/>
      <c r="T29" s="135"/>
      <c r="U29" s="135"/>
      <c r="V29" s="135"/>
      <c r="W29" s="135"/>
      <c r="X29" s="136"/>
    </row>
  </sheetData>
  <sheetProtection selectLockedCells="1"/>
  <protectedRanges>
    <protectedRange algorithmName="SHA-512" hashValue="ztHLGa8c3rrsYvphPd38+GjUO0rAPoFQYTUNpt/L4B1h073hujoi+9J17l0grGUmlj5ESdcJETRbi3Ff/WK8vA==" saltValue="RxfrgtY+6mI56VpbG4yoiA==" spinCount="100000" sqref="B1:K14" name="Plage2"/>
    <protectedRange algorithmName="SHA-512" hashValue="1Tv4BA8xnIXyTUhfdBkSaZTeLrZluAcUIzn9BmWbl0G52LUMcYrnIJkuriVzEhK5Rjmktn18faizJ/F7Mkpakw==" saltValue="tJzXjytvm0Hhw6V7hhk3aw==" spinCount="100000" sqref="B18:K28" name="Plage1"/>
  </protectedRanges>
  <mergeCells count="16">
    <mergeCell ref="B25:W25"/>
    <mergeCell ref="B27:W27"/>
    <mergeCell ref="B28:W28"/>
    <mergeCell ref="V7:W7"/>
    <mergeCell ref="A8:X8"/>
    <mergeCell ref="A9:X9"/>
    <mergeCell ref="A10:X10"/>
    <mergeCell ref="A12:X12"/>
    <mergeCell ref="K13:M13"/>
    <mergeCell ref="B15:W15"/>
    <mergeCell ref="B17:W17"/>
    <mergeCell ref="B18:W18"/>
    <mergeCell ref="B19:W19"/>
    <mergeCell ref="B20:W20"/>
    <mergeCell ref="B22:W22"/>
    <mergeCell ref="B24:W24"/>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16BE-4A3F-48C6-893D-5658A749C2C3}">
  <sheetPr>
    <tabColor theme="9" tint="-0.249977111117893"/>
  </sheetPr>
  <dimension ref="A2:F102"/>
  <sheetViews>
    <sheetView showGridLines="0" zoomScale="80" zoomScaleNormal="100" workbookViewId="0">
      <selection activeCell="J9" sqref="J9"/>
    </sheetView>
  </sheetViews>
  <sheetFormatPr baseColWidth="10" defaultColWidth="11.453125" defaultRowHeight="14.5" x14ac:dyDescent="0.35"/>
  <cols>
    <col min="1" max="1" width="6.1796875" style="51" customWidth="1"/>
    <col min="2" max="2" width="17.453125" bestFit="1" customWidth="1"/>
    <col min="3" max="3" width="51.54296875" bestFit="1" customWidth="1"/>
    <col min="4" max="4" width="61.1796875" bestFit="1" customWidth="1"/>
    <col min="5" max="5" width="20.453125" bestFit="1" customWidth="1"/>
    <col min="6" max="6" width="19.7265625" customWidth="1"/>
    <col min="8" max="8" width="11.453125" customWidth="1"/>
  </cols>
  <sheetData>
    <row r="2" spans="2:6" ht="23.5" x14ac:dyDescent="0.35">
      <c r="C2" s="794" t="s">
        <v>315</v>
      </c>
      <c r="D2" s="794"/>
      <c r="E2" s="794"/>
      <c r="F2" s="794"/>
    </row>
    <row r="3" spans="2:6" ht="29" x14ac:dyDescent="0.35">
      <c r="C3" s="2" t="s">
        <v>320</v>
      </c>
      <c r="D3" s="2" t="s">
        <v>359</v>
      </c>
      <c r="E3" s="2" t="s">
        <v>5</v>
      </c>
      <c r="F3" s="3" t="s">
        <v>360</v>
      </c>
    </row>
    <row r="4" spans="2:6" ht="58" x14ac:dyDescent="0.35">
      <c r="B4" s="795" t="s">
        <v>361</v>
      </c>
      <c r="C4" s="4" t="s">
        <v>324</v>
      </c>
      <c r="D4" s="4" t="s">
        <v>6</v>
      </c>
      <c r="E4" s="4"/>
      <c r="F4" s="4"/>
    </row>
    <row r="5" spans="2:6" ht="72.5" x14ac:dyDescent="0.35">
      <c r="B5" s="795"/>
      <c r="C5" s="4" t="s">
        <v>9</v>
      </c>
      <c r="D5" s="4" t="s">
        <v>8</v>
      </c>
      <c r="E5" s="4"/>
      <c r="F5" s="4"/>
    </row>
    <row r="6" spans="2:6" ht="72.5" x14ac:dyDescent="0.35">
      <c r="B6" s="795"/>
      <c r="C6" s="4" t="s">
        <v>9</v>
      </c>
      <c r="D6" s="4" t="s">
        <v>10</v>
      </c>
      <c r="E6" s="4"/>
      <c r="F6" s="4"/>
    </row>
    <row r="7" spans="2:6" ht="72.5" x14ac:dyDescent="0.35">
      <c r="B7" s="795"/>
      <c r="C7" s="4" t="s">
        <v>7</v>
      </c>
      <c r="D7" s="4" t="s">
        <v>11</v>
      </c>
      <c r="E7" s="4"/>
      <c r="F7" s="4"/>
    </row>
    <row r="8" spans="2:6" ht="29" x14ac:dyDescent="0.35">
      <c r="B8" s="795"/>
      <c r="C8" s="4" t="s">
        <v>13</v>
      </c>
      <c r="D8" s="4" t="s">
        <v>12</v>
      </c>
      <c r="E8" s="4"/>
      <c r="F8" s="4"/>
    </row>
    <row r="9" spans="2:6" ht="72.5" x14ac:dyDescent="0.35">
      <c r="B9" s="795"/>
      <c r="C9" s="4" t="s">
        <v>9</v>
      </c>
      <c r="D9" s="4" t="s">
        <v>14</v>
      </c>
      <c r="E9" s="4"/>
      <c r="F9" s="4"/>
    </row>
    <row r="10" spans="2:6" ht="29" x14ac:dyDescent="0.35">
      <c r="B10" s="795"/>
      <c r="C10" s="4" t="s">
        <v>16</v>
      </c>
      <c r="D10" s="4" t="s">
        <v>15</v>
      </c>
      <c r="E10" s="4"/>
      <c r="F10" s="4"/>
    </row>
    <row r="11" spans="2:6" ht="72.5" x14ac:dyDescent="0.35">
      <c r="B11" s="795"/>
      <c r="C11" s="4" t="s">
        <v>9</v>
      </c>
      <c r="D11" s="4" t="s">
        <v>17</v>
      </c>
      <c r="E11" s="4"/>
      <c r="F11" s="4"/>
    </row>
    <row r="12" spans="2:6" ht="72.5" x14ac:dyDescent="0.35">
      <c r="B12" s="795"/>
      <c r="C12" s="4" t="s">
        <v>7</v>
      </c>
      <c r="D12" s="4" t="s">
        <v>18</v>
      </c>
      <c r="E12" s="4"/>
      <c r="F12" s="4"/>
    </row>
    <row r="13" spans="2:6" ht="43.5" x14ac:dyDescent="0.35">
      <c r="B13" s="795"/>
      <c r="C13" s="4" t="s">
        <v>16</v>
      </c>
      <c r="D13" s="4" t="s">
        <v>19</v>
      </c>
      <c r="E13" s="4"/>
      <c r="F13" s="4"/>
    </row>
    <row r="14" spans="2:6" x14ac:dyDescent="0.35">
      <c r="C14" s="728"/>
      <c r="D14" s="729"/>
      <c r="E14" s="730"/>
      <c r="F14" s="728"/>
    </row>
    <row r="15" spans="2:6" x14ac:dyDescent="0.35">
      <c r="C15" s="728"/>
      <c r="D15" s="729"/>
      <c r="E15" s="730"/>
      <c r="F15" s="728"/>
    </row>
    <row r="16" spans="2:6" x14ac:dyDescent="0.35">
      <c r="C16" s="728"/>
      <c r="D16" s="729"/>
      <c r="E16" s="730"/>
      <c r="F16" s="728"/>
    </row>
    <row r="17" spans="3:6" x14ac:dyDescent="0.35">
      <c r="C17" s="728"/>
      <c r="D17" s="729"/>
      <c r="E17" s="730"/>
      <c r="F17" s="728"/>
    </row>
    <row r="18" spans="3:6" x14ac:dyDescent="0.35">
      <c r="C18" s="728"/>
      <c r="D18" s="729"/>
      <c r="E18" s="730"/>
      <c r="F18" s="728"/>
    </row>
    <row r="19" spans="3:6" x14ac:dyDescent="0.35">
      <c r="C19" s="728"/>
      <c r="D19" s="729"/>
      <c r="E19" s="730"/>
      <c r="F19" s="728"/>
    </row>
    <row r="20" spans="3:6" x14ac:dyDescent="0.35">
      <c r="C20" s="728"/>
      <c r="D20" s="729"/>
      <c r="E20" s="730"/>
      <c r="F20" s="728"/>
    </row>
    <row r="21" spans="3:6" x14ac:dyDescent="0.35">
      <c r="C21" s="728"/>
      <c r="D21" s="729"/>
      <c r="E21" s="730"/>
      <c r="F21" s="728"/>
    </row>
    <row r="22" spans="3:6" x14ac:dyDescent="0.35">
      <c r="C22" s="728"/>
      <c r="D22" s="729"/>
      <c r="E22" s="730"/>
      <c r="F22" s="728"/>
    </row>
    <row r="23" spans="3:6" x14ac:dyDescent="0.35">
      <c r="C23" s="728"/>
      <c r="D23" s="729"/>
      <c r="E23" s="730"/>
      <c r="F23" s="728"/>
    </row>
    <row r="24" spans="3:6" x14ac:dyDescent="0.35">
      <c r="C24" s="728"/>
      <c r="D24" s="729"/>
      <c r="E24" s="730"/>
      <c r="F24" s="728"/>
    </row>
    <row r="25" spans="3:6" x14ac:dyDescent="0.35">
      <c r="C25" s="728"/>
      <c r="D25" s="729"/>
      <c r="E25" s="730"/>
      <c r="F25" s="728"/>
    </row>
    <row r="26" spans="3:6" x14ac:dyDescent="0.35">
      <c r="C26" s="728"/>
      <c r="D26" s="729"/>
      <c r="E26" s="730"/>
      <c r="F26" s="728"/>
    </row>
    <row r="27" spans="3:6" x14ac:dyDescent="0.35">
      <c r="C27" s="728"/>
      <c r="D27" s="729"/>
      <c r="E27" s="730"/>
      <c r="F27" s="728"/>
    </row>
    <row r="28" spans="3:6" x14ac:dyDescent="0.35">
      <c r="C28" s="728"/>
      <c r="D28" s="729"/>
      <c r="E28" s="730"/>
      <c r="F28" s="728"/>
    </row>
    <row r="29" spans="3:6" x14ac:dyDescent="0.35">
      <c r="C29" s="728"/>
      <c r="D29" s="729"/>
      <c r="E29" s="730"/>
      <c r="F29" s="728"/>
    </row>
    <row r="30" spans="3:6" x14ac:dyDescent="0.35">
      <c r="C30" s="728"/>
      <c r="D30" s="729"/>
      <c r="E30" s="730"/>
      <c r="F30" s="728"/>
    </row>
    <row r="31" spans="3:6" x14ac:dyDescent="0.35">
      <c r="C31" s="728"/>
      <c r="D31" s="729"/>
      <c r="E31" s="730"/>
      <c r="F31" s="728"/>
    </row>
    <row r="32" spans="3:6" x14ac:dyDescent="0.35">
      <c r="C32" s="728"/>
      <c r="D32" s="729"/>
      <c r="E32" s="730"/>
      <c r="F32" s="728"/>
    </row>
    <row r="33" spans="3:6" x14ac:dyDescent="0.35">
      <c r="C33" s="728"/>
      <c r="D33" s="729"/>
      <c r="E33" s="730"/>
      <c r="F33" s="728"/>
    </row>
    <row r="34" spans="3:6" x14ac:dyDescent="0.35">
      <c r="C34" s="728"/>
      <c r="D34" s="729"/>
      <c r="E34" s="730"/>
      <c r="F34" s="728"/>
    </row>
    <row r="35" spans="3:6" x14ac:dyDescent="0.35">
      <c r="C35" s="728"/>
      <c r="D35" s="729"/>
      <c r="E35" s="730"/>
      <c r="F35" s="728"/>
    </row>
    <row r="36" spans="3:6" x14ac:dyDescent="0.35">
      <c r="C36" s="728"/>
      <c r="D36" s="729"/>
      <c r="E36" s="730"/>
      <c r="F36" s="728"/>
    </row>
    <row r="37" spans="3:6" x14ac:dyDescent="0.35">
      <c r="C37" s="728"/>
      <c r="D37" s="729"/>
      <c r="E37" s="730"/>
      <c r="F37" s="728"/>
    </row>
    <row r="38" spans="3:6" x14ac:dyDescent="0.35">
      <c r="C38" s="728"/>
      <c r="D38" s="729"/>
      <c r="E38" s="730"/>
      <c r="F38" s="728"/>
    </row>
    <row r="39" spans="3:6" x14ac:dyDescent="0.35">
      <c r="C39" s="728"/>
      <c r="D39" s="729"/>
      <c r="E39" s="730"/>
      <c r="F39" s="728"/>
    </row>
    <row r="40" spans="3:6" x14ac:dyDescent="0.35">
      <c r="C40" s="728"/>
      <c r="D40" s="729"/>
      <c r="E40" s="730"/>
      <c r="F40" s="728"/>
    </row>
    <row r="41" spans="3:6" x14ac:dyDescent="0.35">
      <c r="C41" s="728"/>
      <c r="D41" s="729"/>
      <c r="E41" s="730"/>
      <c r="F41" s="728"/>
    </row>
    <row r="42" spans="3:6" x14ac:dyDescent="0.35">
      <c r="C42" s="728"/>
      <c r="D42" s="729"/>
      <c r="E42" s="730"/>
      <c r="F42" s="728"/>
    </row>
    <row r="43" spans="3:6" x14ac:dyDescent="0.35">
      <c r="C43" s="728"/>
      <c r="D43" s="729"/>
      <c r="E43" s="730"/>
      <c r="F43" s="728"/>
    </row>
    <row r="44" spans="3:6" x14ac:dyDescent="0.35">
      <c r="C44" s="728"/>
      <c r="D44" s="729"/>
      <c r="E44" s="730"/>
      <c r="F44" s="728"/>
    </row>
    <row r="45" spans="3:6" x14ac:dyDescent="0.35">
      <c r="C45" s="728"/>
      <c r="D45" s="729"/>
      <c r="E45" s="730"/>
      <c r="F45" s="728"/>
    </row>
    <row r="46" spans="3:6" x14ac:dyDescent="0.35">
      <c r="C46" s="728"/>
      <c r="D46" s="729"/>
      <c r="E46" s="730"/>
      <c r="F46" s="728"/>
    </row>
    <row r="47" spans="3:6" x14ac:dyDescent="0.35">
      <c r="C47" s="728"/>
      <c r="D47" s="729"/>
      <c r="E47" s="730"/>
      <c r="F47" s="728"/>
    </row>
    <row r="48" spans="3:6" x14ac:dyDescent="0.35">
      <c r="C48" s="728"/>
      <c r="D48" s="729"/>
      <c r="E48" s="730"/>
      <c r="F48" s="728"/>
    </row>
    <row r="49" spans="3:6" x14ac:dyDescent="0.35">
      <c r="C49" s="728"/>
      <c r="D49" s="729"/>
      <c r="E49" s="730"/>
      <c r="F49" s="728"/>
    </row>
    <row r="50" spans="3:6" x14ac:dyDescent="0.35">
      <c r="C50" s="728"/>
      <c r="D50" s="729"/>
      <c r="E50" s="730"/>
      <c r="F50" s="728"/>
    </row>
    <row r="51" spans="3:6" x14ac:dyDescent="0.35">
      <c r="C51" s="728"/>
      <c r="D51" s="729"/>
      <c r="E51" s="730"/>
      <c r="F51" s="728"/>
    </row>
    <row r="52" spans="3:6" x14ac:dyDescent="0.35">
      <c r="C52" s="728"/>
      <c r="D52" s="729"/>
      <c r="E52" s="730"/>
      <c r="F52" s="728"/>
    </row>
    <row r="53" spans="3:6" x14ac:dyDescent="0.35">
      <c r="C53" s="728"/>
      <c r="D53" s="729"/>
      <c r="E53" s="730"/>
      <c r="F53" s="728"/>
    </row>
    <row r="54" spans="3:6" x14ac:dyDescent="0.35">
      <c r="C54" s="728"/>
      <c r="D54" s="729"/>
      <c r="E54" s="730"/>
      <c r="F54" s="728"/>
    </row>
    <row r="55" spans="3:6" x14ac:dyDescent="0.35">
      <c r="C55" s="728"/>
      <c r="D55" s="729"/>
      <c r="E55" s="730"/>
      <c r="F55" s="728"/>
    </row>
    <row r="56" spans="3:6" x14ac:dyDescent="0.35">
      <c r="C56" s="728"/>
      <c r="D56" s="729"/>
      <c r="E56" s="730"/>
      <c r="F56" s="728"/>
    </row>
    <row r="57" spans="3:6" x14ac:dyDescent="0.35">
      <c r="C57" s="728"/>
      <c r="D57" s="729"/>
      <c r="E57" s="730"/>
      <c r="F57" s="728"/>
    </row>
    <row r="58" spans="3:6" x14ac:dyDescent="0.35">
      <c r="C58" s="728"/>
      <c r="D58" s="729"/>
      <c r="E58" s="730"/>
      <c r="F58" s="728"/>
    </row>
    <row r="59" spans="3:6" x14ac:dyDescent="0.35">
      <c r="C59" s="728"/>
      <c r="D59" s="729"/>
      <c r="E59" s="730"/>
      <c r="F59" s="728"/>
    </row>
    <row r="60" spans="3:6" x14ac:dyDescent="0.35">
      <c r="C60" s="728"/>
      <c r="D60" s="729"/>
      <c r="E60" s="730"/>
      <c r="F60" s="728"/>
    </row>
    <row r="61" spans="3:6" x14ac:dyDescent="0.35">
      <c r="C61" s="728"/>
      <c r="D61" s="729"/>
      <c r="E61" s="730"/>
      <c r="F61" s="728"/>
    </row>
    <row r="62" spans="3:6" x14ac:dyDescent="0.35">
      <c r="C62" s="728"/>
      <c r="D62" s="729"/>
      <c r="E62" s="730"/>
      <c r="F62" s="728"/>
    </row>
    <row r="63" spans="3:6" x14ac:dyDescent="0.35">
      <c r="C63" s="728"/>
      <c r="D63" s="729"/>
      <c r="E63" s="730"/>
      <c r="F63" s="728"/>
    </row>
    <row r="64" spans="3:6" x14ac:dyDescent="0.35">
      <c r="C64" s="728"/>
      <c r="D64" s="729"/>
      <c r="E64" s="730"/>
      <c r="F64" s="728"/>
    </row>
    <row r="65" spans="3:6" x14ac:dyDescent="0.35">
      <c r="C65" s="728"/>
      <c r="D65" s="729"/>
      <c r="E65" s="730"/>
      <c r="F65" s="728"/>
    </row>
    <row r="66" spans="3:6" x14ac:dyDescent="0.35">
      <c r="C66" s="728"/>
      <c r="D66" s="729"/>
      <c r="E66" s="730"/>
      <c r="F66" s="728"/>
    </row>
    <row r="67" spans="3:6" x14ac:dyDescent="0.35">
      <c r="C67" s="728"/>
      <c r="D67" s="729"/>
      <c r="E67" s="730"/>
      <c r="F67" s="728"/>
    </row>
    <row r="68" spans="3:6" x14ac:dyDescent="0.35">
      <c r="C68" s="728"/>
      <c r="D68" s="729"/>
      <c r="E68" s="730"/>
      <c r="F68" s="728"/>
    </row>
    <row r="69" spans="3:6" x14ac:dyDescent="0.35">
      <c r="C69" s="728"/>
      <c r="D69" s="729"/>
      <c r="E69" s="730"/>
      <c r="F69" s="728"/>
    </row>
    <row r="70" spans="3:6" x14ac:dyDescent="0.35">
      <c r="C70" s="728"/>
      <c r="D70" s="729"/>
      <c r="E70" s="730"/>
      <c r="F70" s="728"/>
    </row>
    <row r="71" spans="3:6" x14ac:dyDescent="0.35">
      <c r="C71" s="728"/>
      <c r="D71" s="729"/>
      <c r="E71" s="730"/>
      <c r="F71" s="728"/>
    </row>
    <row r="72" spans="3:6" x14ac:dyDescent="0.35">
      <c r="C72" s="728"/>
      <c r="D72" s="729"/>
      <c r="E72" s="730"/>
      <c r="F72" s="728"/>
    </row>
    <row r="73" spans="3:6" x14ac:dyDescent="0.35">
      <c r="C73" s="728"/>
      <c r="D73" s="729"/>
      <c r="E73" s="730"/>
      <c r="F73" s="728"/>
    </row>
    <row r="74" spans="3:6" x14ac:dyDescent="0.35">
      <c r="C74" s="728"/>
      <c r="D74" s="729"/>
      <c r="E74" s="730"/>
      <c r="F74" s="728"/>
    </row>
    <row r="75" spans="3:6" x14ac:dyDescent="0.35">
      <c r="C75" s="728"/>
      <c r="D75" s="729"/>
      <c r="E75" s="730"/>
      <c r="F75" s="728"/>
    </row>
    <row r="76" spans="3:6" x14ac:dyDescent="0.35">
      <c r="C76" s="728"/>
      <c r="D76" s="729"/>
      <c r="E76" s="730"/>
      <c r="F76" s="728"/>
    </row>
    <row r="77" spans="3:6" x14ac:dyDescent="0.35">
      <c r="C77" s="728"/>
      <c r="D77" s="729"/>
      <c r="E77" s="730"/>
      <c r="F77" s="728"/>
    </row>
    <row r="78" spans="3:6" x14ac:dyDescent="0.35">
      <c r="C78" s="728"/>
      <c r="D78" s="729"/>
      <c r="E78" s="730"/>
      <c r="F78" s="728"/>
    </row>
    <row r="79" spans="3:6" x14ac:dyDescent="0.35">
      <c r="C79" s="728"/>
      <c r="D79" s="729"/>
      <c r="E79" s="730"/>
      <c r="F79" s="728"/>
    </row>
    <row r="80" spans="3:6" x14ac:dyDescent="0.35">
      <c r="C80" s="728"/>
      <c r="D80" s="729"/>
      <c r="E80" s="730"/>
      <c r="F80" s="728"/>
    </row>
    <row r="81" spans="3:6" x14ac:dyDescent="0.35">
      <c r="C81" s="728"/>
      <c r="D81" s="729"/>
      <c r="E81" s="730"/>
      <c r="F81" s="728"/>
    </row>
    <row r="82" spans="3:6" x14ac:dyDescent="0.35">
      <c r="C82" s="728"/>
      <c r="D82" s="729"/>
      <c r="E82" s="730"/>
      <c r="F82" s="728"/>
    </row>
    <row r="83" spans="3:6" x14ac:dyDescent="0.35">
      <c r="C83" s="728"/>
      <c r="D83" s="729"/>
      <c r="E83" s="730"/>
      <c r="F83" s="728"/>
    </row>
    <row r="84" spans="3:6" x14ac:dyDescent="0.35">
      <c r="C84" s="728"/>
      <c r="D84" s="729"/>
      <c r="E84" s="730"/>
      <c r="F84" s="728"/>
    </row>
    <row r="85" spans="3:6" x14ac:dyDescent="0.35">
      <c r="C85" s="728"/>
      <c r="D85" s="729"/>
      <c r="E85" s="730"/>
      <c r="F85" s="728"/>
    </row>
    <row r="86" spans="3:6" x14ac:dyDescent="0.35">
      <c r="C86" s="728"/>
      <c r="D86" s="729"/>
      <c r="E86" s="730"/>
      <c r="F86" s="728"/>
    </row>
    <row r="87" spans="3:6" x14ac:dyDescent="0.35">
      <c r="C87" s="728"/>
      <c r="D87" s="729"/>
      <c r="E87" s="730"/>
      <c r="F87" s="728"/>
    </row>
    <row r="88" spans="3:6" x14ac:dyDescent="0.35">
      <c r="C88" s="728"/>
      <c r="D88" s="729"/>
      <c r="E88" s="730"/>
      <c r="F88" s="728"/>
    </row>
    <row r="89" spans="3:6" x14ac:dyDescent="0.35">
      <c r="C89" s="728"/>
      <c r="D89" s="729"/>
      <c r="E89" s="730"/>
      <c r="F89" s="728"/>
    </row>
    <row r="90" spans="3:6" x14ac:dyDescent="0.35">
      <c r="C90" s="728"/>
      <c r="D90" s="729"/>
      <c r="E90" s="730"/>
      <c r="F90" s="728"/>
    </row>
    <row r="91" spans="3:6" x14ac:dyDescent="0.35">
      <c r="C91" s="728"/>
      <c r="D91" s="729"/>
      <c r="E91" s="730"/>
      <c r="F91" s="728"/>
    </row>
    <row r="92" spans="3:6" x14ac:dyDescent="0.35">
      <c r="C92" s="728"/>
      <c r="D92" s="729"/>
      <c r="E92" s="730"/>
      <c r="F92" s="728"/>
    </row>
    <row r="93" spans="3:6" x14ac:dyDescent="0.35">
      <c r="C93" s="728"/>
      <c r="D93" s="729"/>
      <c r="E93" s="730"/>
      <c r="F93" s="728"/>
    </row>
    <row r="94" spans="3:6" x14ac:dyDescent="0.35">
      <c r="C94" s="728"/>
      <c r="D94" s="729"/>
      <c r="E94" s="730"/>
      <c r="F94" s="728"/>
    </row>
    <row r="95" spans="3:6" x14ac:dyDescent="0.35">
      <c r="C95" s="728"/>
      <c r="D95" s="729"/>
      <c r="E95" s="730"/>
      <c r="F95" s="728"/>
    </row>
    <row r="96" spans="3:6" x14ac:dyDescent="0.35">
      <c r="C96" s="728"/>
      <c r="D96" s="729"/>
      <c r="E96" s="730"/>
      <c r="F96" s="728"/>
    </row>
    <row r="97" spans="3:6" x14ac:dyDescent="0.35">
      <c r="C97" s="728"/>
      <c r="D97" s="729"/>
      <c r="E97" s="730"/>
      <c r="F97" s="728"/>
    </row>
    <row r="98" spans="3:6" x14ac:dyDescent="0.35">
      <c r="C98" s="728"/>
      <c r="D98" s="729"/>
      <c r="E98" s="730"/>
      <c r="F98" s="728"/>
    </row>
    <row r="99" spans="3:6" x14ac:dyDescent="0.35">
      <c r="C99" s="728"/>
      <c r="D99" s="729"/>
      <c r="E99" s="730"/>
      <c r="F99" s="728"/>
    </row>
    <row r="100" spans="3:6" x14ac:dyDescent="0.35">
      <c r="C100" s="728"/>
      <c r="D100" s="729"/>
      <c r="E100" s="730"/>
      <c r="F100" s="728"/>
    </row>
    <row r="101" spans="3:6" x14ac:dyDescent="0.35">
      <c r="C101" s="728"/>
      <c r="D101" s="729"/>
      <c r="E101" s="730"/>
      <c r="F101" s="728"/>
    </row>
    <row r="102" spans="3:6" x14ac:dyDescent="0.35">
      <c r="C102" s="728"/>
      <c r="D102" s="729"/>
      <c r="E102" s="730"/>
      <c r="F102" s="728"/>
    </row>
  </sheetData>
  <sheetProtection algorithmName="SHA-512" hashValue="1yopmHd9HW3RwaZmAGOhge4LbyIjlKBxLnbtIYmn6NCjWfmKL56VXdY2OOKGqttrAYcgLNWjtLhIdDTa7FwJ8Q==" saltValue="henHGVLsbOb0N5g8uAZ8Yw==" spinCount="100000" sheet="1" objects="1" scenarios="1"/>
  <mergeCells count="2">
    <mergeCell ref="C2:F2"/>
    <mergeCell ref="B4:B13"/>
  </mergeCells>
  <dataValidations count="5">
    <dataValidation type="list" allowBlank="1" showInputMessage="1" showErrorMessage="1" promptTitle="Sélection type action détaillée" prompt="Cliquez sur le menu déroulant" sqref="D14:D102" xr:uid="{6840E2C1-19B9-40C8-9E2A-9B5EBBF6FF3F}">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sqref="E4:E102" xr:uid="{44A8E369-B58A-40C7-90D0-43CD51CA10FD}">
      <formula1>"Au réel, OCS"</formula1>
    </dataValidation>
    <dataValidation type="list" allowBlank="1" showInputMessage="1" showErrorMessage="1" sqref="F4:F13" xr:uid="{898F9E3B-0740-413F-9384-3A367A28DE33}">
      <formula1>"1- Frais personnel, 2 - Prestations et achat, 3 - Déplacement hébergement, 4- Contribution en nature, 5 - Coûts participation agricu , 6 - Amortissements, 7 - Coûts indirects"</formula1>
    </dataValidation>
    <dataValidation type="list" allowBlank="1" showInputMessage="1" showErrorMessage="1" promptTitle="Sélectionnez un type d'opération" prompt="Cliquez sur le menu déroulant et associez un type d'opération au poste choisi tel que présenté dans les lignes 4 à 13" sqref="C14:C102" xr:uid="{D43329BC-62FE-4A61-BCA1-A9CAB13E522A}">
      <formula1>"Projets groupes opérationnels , Création groupes opérationnels , Diffusion projet"</formula1>
    </dataValidation>
    <dataValidation type="list" allowBlank="1" showInputMessage="1" showErrorMessage="1" sqref="F14:F102" xr:uid="{DE12FCA0-8FA6-458C-9FE0-E855C2209A58}">
      <formula1>"1- Frais personnel, 2 - Prestations et achat, 3 - Déplacement hébergement, 4- Contribution en nature, 5 - Coûts participation agricu , 6 - Amortissements"</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82AD-2E85-4970-86AD-8AB060B5682A}">
  <sheetPr>
    <tabColor theme="5" tint="0.39997558519241921"/>
    <pageSetUpPr fitToPage="1"/>
  </sheetPr>
  <dimension ref="A1:AJ72"/>
  <sheetViews>
    <sheetView showGridLines="0" zoomScale="45" zoomScaleNormal="60" workbookViewId="0"/>
  </sheetViews>
  <sheetFormatPr baseColWidth="10" defaultColWidth="11.453125" defaultRowHeight="14.5" outlineLevelCol="1" x14ac:dyDescent="0.35"/>
  <cols>
    <col min="1" max="1" width="8.1796875" style="5" customWidth="1"/>
    <col min="2" max="2" width="32.1796875" style="5" bestFit="1" customWidth="1"/>
    <col min="3" max="3" width="27.453125" style="5" bestFit="1" customWidth="1"/>
    <col min="4" max="4" width="32.1796875" style="5" bestFit="1" customWidth="1"/>
    <col min="5" max="5" width="19.81640625" style="5" bestFit="1" customWidth="1"/>
    <col min="6" max="6" width="32.1796875" style="5" bestFit="1" customWidth="1"/>
    <col min="7" max="7" width="28.453125" style="5" bestFit="1" customWidth="1" outlineLevel="1"/>
    <col min="8" max="8" width="32.1796875" style="5" bestFit="1" customWidth="1" outlineLevel="1"/>
    <col min="9" max="9" width="22.81640625" style="5" bestFit="1" customWidth="1" outlineLevel="1"/>
    <col min="10" max="10" width="32.1796875" style="5" bestFit="1" customWidth="1" outlineLevel="1"/>
    <col min="11" max="11" width="30.1796875" style="5" bestFit="1" customWidth="1" outlineLevel="1"/>
    <col min="12" max="12" width="19.81640625" style="5" bestFit="1" customWidth="1" outlineLevel="1"/>
    <col min="13" max="13" width="39.453125" style="5" bestFit="1" customWidth="1"/>
    <col min="14" max="14" width="28.453125" style="5" bestFit="1" customWidth="1"/>
    <col min="15" max="15" width="21.81640625" style="5" bestFit="1" customWidth="1"/>
    <col min="16" max="16" width="16" style="5" bestFit="1" customWidth="1"/>
    <col min="17" max="17" width="18.453125" style="5" bestFit="1" customWidth="1"/>
    <col min="18" max="18" width="27.453125" style="5" bestFit="1" customWidth="1"/>
    <col min="19" max="19" width="29.81640625" style="5" bestFit="1" customWidth="1"/>
    <col min="20" max="20" width="28.81640625" style="5" bestFit="1" customWidth="1"/>
    <col min="21" max="21" width="21.81640625" style="5" bestFit="1" customWidth="1"/>
    <col min="22" max="22" width="20.1796875" style="5" bestFit="1" customWidth="1"/>
    <col min="23" max="25" width="17.453125" style="5" bestFit="1" customWidth="1"/>
    <col min="26" max="26" width="27.453125" style="5" bestFit="1" customWidth="1"/>
    <col min="27" max="27" width="24" style="5" bestFit="1" customWidth="1"/>
    <col min="28" max="28" width="19.453125" style="5" bestFit="1" customWidth="1"/>
    <col min="29" max="30" width="17.453125" style="5" bestFit="1" customWidth="1"/>
    <col min="31" max="31" width="17" style="5" customWidth="1"/>
    <col min="32" max="33" width="13.54296875" style="5" bestFit="1" customWidth="1"/>
    <col min="34" max="34" width="24" style="5" bestFit="1" customWidth="1"/>
    <col min="35" max="35" width="18.54296875" style="5" bestFit="1" customWidth="1"/>
    <col min="36" max="36" width="13.81640625" style="5" customWidth="1"/>
    <col min="37" max="16384" width="11.453125" style="5"/>
  </cols>
  <sheetData>
    <row r="1" spans="2:14" ht="15" thickBot="1" x14ac:dyDescent="0.4"/>
    <row r="2" spans="2:14" ht="50.25" customHeight="1" thickBot="1" x14ac:dyDescent="0.4">
      <c r="B2" s="827" t="s">
        <v>20</v>
      </c>
      <c r="C2" s="828"/>
      <c r="D2" s="828"/>
      <c r="E2" s="828"/>
      <c r="F2" s="828"/>
      <c r="G2" s="828"/>
      <c r="H2" s="829"/>
      <c r="I2" s="816" t="s">
        <v>260</v>
      </c>
      <c r="J2" s="817"/>
      <c r="K2" s="817"/>
      <c r="L2" s="817"/>
      <c r="M2" s="817"/>
      <c r="N2" s="818"/>
    </row>
    <row r="3" spans="2:14" ht="50.25" customHeight="1" thickBot="1" x14ac:dyDescent="0.4">
      <c r="B3" s="830" t="s">
        <v>21</v>
      </c>
      <c r="C3" s="831"/>
      <c r="D3" s="831"/>
      <c r="E3" s="831"/>
      <c r="F3" s="831"/>
      <c r="G3" s="831"/>
      <c r="H3" s="832"/>
      <c r="I3" s="813" t="s">
        <v>261</v>
      </c>
      <c r="J3" s="814"/>
      <c r="K3" s="814"/>
      <c r="L3" s="814"/>
      <c r="M3" s="814"/>
      <c r="N3" s="815"/>
    </row>
    <row r="4" spans="2:14" ht="67.5" customHeight="1" x14ac:dyDescent="0.35">
      <c r="B4" s="797" t="s">
        <v>22</v>
      </c>
      <c r="C4" s="833"/>
      <c r="D4" s="140" t="s">
        <v>23</v>
      </c>
      <c r="E4" s="140" t="s">
        <v>24</v>
      </c>
      <c r="F4" s="140" t="s">
        <v>25</v>
      </c>
      <c r="G4" s="140" t="s">
        <v>26</v>
      </c>
      <c r="H4" s="38" t="s">
        <v>27</v>
      </c>
      <c r="I4" s="819" t="s">
        <v>22</v>
      </c>
      <c r="J4" s="820"/>
      <c r="K4" s="27" t="s">
        <v>262</v>
      </c>
      <c r="L4" s="27" t="s">
        <v>263</v>
      </c>
      <c r="M4" s="27" t="s">
        <v>264</v>
      </c>
      <c r="N4" s="28" t="s">
        <v>265</v>
      </c>
    </row>
    <row r="5" spans="2:14" ht="81.650000000000006" customHeight="1" thickBot="1" x14ac:dyDescent="0.4">
      <c r="B5" s="139" t="s">
        <v>28</v>
      </c>
      <c r="C5" s="85"/>
      <c r="D5" s="714"/>
      <c r="E5" s="429"/>
      <c r="F5" s="429"/>
      <c r="G5" s="429"/>
      <c r="H5" s="715"/>
      <c r="I5" s="12" t="s">
        <v>28</v>
      </c>
      <c r="J5" s="20">
        <f>C5</f>
        <v>0</v>
      </c>
      <c r="K5" s="21">
        <f t="shared" ref="K5:K8" si="0">D6</f>
        <v>0</v>
      </c>
      <c r="L5" s="52"/>
      <c r="M5" s="52"/>
      <c r="N5" s="22">
        <f>K5-L5</f>
        <v>0</v>
      </c>
    </row>
    <row r="6" spans="2:14" ht="50.25" customHeight="1" x14ac:dyDescent="0.35">
      <c r="B6" s="139" t="s">
        <v>29</v>
      </c>
      <c r="C6" s="85"/>
      <c r="D6" s="714"/>
      <c r="E6" s="429"/>
      <c r="F6" s="429"/>
      <c r="G6" s="429"/>
      <c r="H6" s="715"/>
      <c r="I6" s="13" t="s">
        <v>29</v>
      </c>
      <c r="J6" s="20">
        <f t="shared" ref="J6:J9" si="1">C6</f>
        <v>0</v>
      </c>
      <c r="K6" s="21">
        <f t="shared" si="0"/>
        <v>0</v>
      </c>
      <c r="L6" s="52"/>
      <c r="M6" s="52"/>
      <c r="N6" s="22">
        <f t="shared" ref="N6:N9" si="2">K6-L6</f>
        <v>0</v>
      </c>
    </row>
    <row r="7" spans="2:14" ht="50.25" customHeight="1" x14ac:dyDescent="0.35">
      <c r="B7" s="139" t="s">
        <v>30</v>
      </c>
      <c r="C7" s="85"/>
      <c r="D7" s="714"/>
      <c r="E7" s="429"/>
      <c r="F7" s="429"/>
      <c r="G7" s="429"/>
      <c r="H7" s="715"/>
      <c r="I7" s="13" t="s">
        <v>30</v>
      </c>
      <c r="J7" s="20">
        <f t="shared" si="1"/>
        <v>0</v>
      </c>
      <c r="K7" s="21">
        <f t="shared" si="0"/>
        <v>0</v>
      </c>
      <c r="L7" s="52"/>
      <c r="M7" s="52"/>
      <c r="N7" s="22">
        <f t="shared" si="2"/>
        <v>0</v>
      </c>
    </row>
    <row r="8" spans="2:14" ht="50.25" customHeight="1" x14ac:dyDescent="0.35">
      <c r="B8" s="139" t="s">
        <v>31</v>
      </c>
      <c r="C8" s="85"/>
      <c r="D8" s="714"/>
      <c r="E8" s="429"/>
      <c r="F8" s="429"/>
      <c r="G8" s="429"/>
      <c r="H8" s="715"/>
      <c r="I8" s="13" t="s">
        <v>31</v>
      </c>
      <c r="J8" s="20">
        <f t="shared" si="1"/>
        <v>0</v>
      </c>
      <c r="K8" s="21">
        <f t="shared" si="0"/>
        <v>0</v>
      </c>
      <c r="L8" s="52"/>
      <c r="M8" s="52"/>
      <c r="N8" s="22">
        <f t="shared" si="2"/>
        <v>0</v>
      </c>
    </row>
    <row r="9" spans="2:14" ht="66.75" customHeight="1" thickBot="1" x14ac:dyDescent="0.4">
      <c r="B9" s="26" t="s">
        <v>32</v>
      </c>
      <c r="C9" s="716"/>
      <c r="D9" s="717"/>
      <c r="E9" s="431"/>
      <c r="F9" s="431"/>
      <c r="G9" s="431"/>
      <c r="H9" s="718"/>
      <c r="I9" s="141" t="s">
        <v>32</v>
      </c>
      <c r="J9" s="20">
        <f t="shared" si="1"/>
        <v>0</v>
      </c>
      <c r="K9" s="23">
        <f>D10</f>
        <v>0</v>
      </c>
      <c r="L9" s="53"/>
      <c r="M9" s="53"/>
      <c r="N9" s="24">
        <f t="shared" si="2"/>
        <v>0</v>
      </c>
    </row>
    <row r="10" spans="2:14" ht="66.75" customHeight="1" thickBot="1" x14ac:dyDescent="0.4">
      <c r="C10" s="8" t="s">
        <v>33</v>
      </c>
      <c r="D10" s="33">
        <f>SUM(D5:D9)</f>
        <v>0</v>
      </c>
      <c r="E10" s="9"/>
      <c r="F10" s="9"/>
      <c r="G10" s="9"/>
      <c r="H10" s="9"/>
      <c r="J10" s="32" t="s">
        <v>33</v>
      </c>
      <c r="K10" s="33">
        <f>SUM(K5:K9)</f>
        <v>0</v>
      </c>
    </row>
    <row r="11" spans="2:14" ht="50.25" customHeight="1" thickBot="1" x14ac:dyDescent="0.4">
      <c r="B11" s="6"/>
      <c r="C11" s="6"/>
      <c r="D11" s="6"/>
      <c r="E11" s="6"/>
      <c r="F11" s="6"/>
      <c r="G11" s="6"/>
      <c r="H11" s="6"/>
      <c r="I11" s="6"/>
      <c r="J11" s="6"/>
      <c r="K11" s="6"/>
      <c r="L11" s="6"/>
    </row>
    <row r="12" spans="2:14" s="16" customFormat="1" ht="50.25" customHeight="1" thickBot="1" x14ac:dyDescent="0.4">
      <c r="B12" s="840" t="s">
        <v>0</v>
      </c>
      <c r="C12" s="841"/>
      <c r="D12" s="840" t="s">
        <v>1</v>
      </c>
      <c r="E12" s="841"/>
      <c r="F12" s="840" t="s">
        <v>2</v>
      </c>
      <c r="G12" s="841"/>
      <c r="H12" s="840" t="s">
        <v>3</v>
      </c>
      <c r="I12" s="841"/>
      <c r="J12" s="840" t="s">
        <v>4</v>
      </c>
      <c r="K12" s="841"/>
      <c r="L12" s="15"/>
    </row>
    <row r="13" spans="2:14" s="16" customFormat="1" ht="50.25" customHeight="1" x14ac:dyDescent="0.35">
      <c r="B13" s="137" t="s">
        <v>34</v>
      </c>
      <c r="C13" s="138" t="s">
        <v>23</v>
      </c>
      <c r="D13" s="137" t="s">
        <v>34</v>
      </c>
      <c r="E13" s="138" t="s">
        <v>23</v>
      </c>
      <c r="F13" s="137" t="s">
        <v>34</v>
      </c>
      <c r="G13" s="138" t="s">
        <v>23</v>
      </c>
      <c r="H13" s="137" t="s">
        <v>34</v>
      </c>
      <c r="I13" s="138" t="s">
        <v>23</v>
      </c>
      <c r="J13" s="137" t="s">
        <v>34</v>
      </c>
      <c r="K13" s="138" t="s">
        <v>23</v>
      </c>
      <c r="L13" s="15"/>
    </row>
    <row r="14" spans="2:14" s="16" customFormat="1" ht="50.25" customHeight="1" x14ac:dyDescent="0.35">
      <c r="B14" s="139" t="s">
        <v>35</v>
      </c>
      <c r="C14" s="719"/>
      <c r="D14" s="30" t="s">
        <v>35</v>
      </c>
      <c r="E14" s="721"/>
      <c r="F14" s="30" t="s">
        <v>35</v>
      </c>
      <c r="G14" s="722"/>
      <c r="H14" s="30" t="s">
        <v>35</v>
      </c>
      <c r="I14" s="722"/>
      <c r="J14" s="30" t="s">
        <v>35</v>
      </c>
      <c r="K14" s="722"/>
      <c r="L14" s="15"/>
    </row>
    <row r="15" spans="2:14" s="16" customFormat="1" ht="50.25" customHeight="1" thickBot="1" x14ac:dyDescent="0.4">
      <c r="B15" s="29" t="s">
        <v>36</v>
      </c>
      <c r="C15" s="720"/>
      <c r="D15" s="31" t="s">
        <v>36</v>
      </c>
      <c r="E15" s="721"/>
      <c r="F15" s="31" t="s">
        <v>36</v>
      </c>
      <c r="G15" s="722"/>
      <c r="H15" s="31" t="s">
        <v>36</v>
      </c>
      <c r="I15" s="722"/>
      <c r="J15" s="31" t="s">
        <v>36</v>
      </c>
      <c r="K15" s="722"/>
      <c r="L15" s="15"/>
    </row>
    <row r="16" spans="2:14" s="16" customFormat="1" ht="50.25" customHeight="1" thickBot="1" x14ac:dyDescent="0.4">
      <c r="B16" s="32" t="s">
        <v>37</v>
      </c>
      <c r="C16" s="33">
        <f>C14+C15</f>
        <v>0</v>
      </c>
      <c r="D16" s="32" t="s">
        <v>37</v>
      </c>
      <c r="E16" s="33">
        <f>E14+E15</f>
        <v>0</v>
      </c>
      <c r="F16" s="32" t="s">
        <v>37</v>
      </c>
      <c r="G16" s="33">
        <f>G14+G15</f>
        <v>0</v>
      </c>
      <c r="H16" s="32" t="s">
        <v>37</v>
      </c>
      <c r="I16" s="33">
        <f>I14+I15</f>
        <v>0</v>
      </c>
      <c r="J16" s="32" t="s">
        <v>37</v>
      </c>
      <c r="K16" s="33">
        <f>K14+K15</f>
        <v>0</v>
      </c>
      <c r="L16" s="15"/>
    </row>
    <row r="17" spans="2:31" s="16" customFormat="1" ht="50.25" customHeight="1" thickBot="1" x14ac:dyDescent="0.4">
      <c r="B17" s="18"/>
      <c r="C17" s="19"/>
      <c r="D17" s="15"/>
      <c r="E17" s="15"/>
      <c r="F17" s="15"/>
      <c r="G17" s="15"/>
      <c r="H17" s="15"/>
      <c r="I17" s="15"/>
      <c r="J17" s="15"/>
      <c r="K17" s="15"/>
      <c r="L17" s="15"/>
    </row>
    <row r="18" spans="2:31" s="16" customFormat="1" ht="50.25" customHeight="1" thickBot="1" x14ac:dyDescent="0.4">
      <c r="B18" s="852" t="s">
        <v>38</v>
      </c>
      <c r="C18" s="853"/>
      <c r="D18" s="853"/>
      <c r="E18" s="853"/>
      <c r="F18" s="853"/>
      <c r="G18" s="853"/>
      <c r="H18" s="853"/>
      <c r="I18" s="853"/>
      <c r="J18" s="853"/>
      <c r="K18" s="854"/>
      <c r="L18" s="15"/>
    </row>
    <row r="19" spans="2:31" s="16" customFormat="1" ht="50.25" customHeight="1" thickBot="1" x14ac:dyDescent="0.4">
      <c r="B19" s="840" t="s">
        <v>0</v>
      </c>
      <c r="C19" s="841"/>
      <c r="D19" s="840" t="s">
        <v>1</v>
      </c>
      <c r="E19" s="841"/>
      <c r="F19" s="840" t="s">
        <v>2</v>
      </c>
      <c r="G19" s="841"/>
      <c r="H19" s="840" t="s">
        <v>3</v>
      </c>
      <c r="I19" s="841"/>
      <c r="J19" s="840" t="s">
        <v>4</v>
      </c>
      <c r="K19" s="841"/>
      <c r="L19" s="15"/>
    </row>
    <row r="20" spans="2:31" s="16" customFormat="1" ht="50.25" customHeight="1" x14ac:dyDescent="0.35">
      <c r="B20" s="137" t="s">
        <v>39</v>
      </c>
      <c r="C20" s="39" t="s">
        <v>40</v>
      </c>
      <c r="D20" s="137" t="s">
        <v>39</v>
      </c>
      <c r="E20" s="39" t="s">
        <v>40</v>
      </c>
      <c r="F20" s="137" t="s">
        <v>39</v>
      </c>
      <c r="G20" s="39" t="s">
        <v>40</v>
      </c>
      <c r="H20" s="137" t="s">
        <v>39</v>
      </c>
      <c r="I20" s="39" t="s">
        <v>40</v>
      </c>
      <c r="J20" s="137" t="s">
        <v>39</v>
      </c>
      <c r="K20" s="39" t="s">
        <v>40</v>
      </c>
      <c r="L20" s="15"/>
    </row>
    <row r="21" spans="2:31" s="16" customFormat="1" ht="50.25" customHeight="1" x14ac:dyDescent="0.35">
      <c r="B21" s="842" t="s">
        <v>41</v>
      </c>
      <c r="C21" s="843"/>
      <c r="D21" s="842" t="s">
        <v>41</v>
      </c>
      <c r="E21" s="843"/>
      <c r="F21" s="842" t="s">
        <v>41</v>
      </c>
      <c r="G21" s="843"/>
      <c r="H21" s="842" t="s">
        <v>41</v>
      </c>
      <c r="I21" s="843"/>
      <c r="J21" s="842" t="s">
        <v>41</v>
      </c>
      <c r="K21" s="843"/>
      <c r="L21" s="17"/>
      <c r="M21" s="17"/>
      <c r="N21" s="17"/>
      <c r="O21" s="17"/>
      <c r="P21" s="17"/>
      <c r="Q21" s="17"/>
      <c r="R21" s="17"/>
      <c r="S21" s="17"/>
      <c r="T21" s="17"/>
      <c r="U21" s="17"/>
    </row>
    <row r="22" spans="2:31" s="16" customFormat="1" ht="50.25" customHeight="1" x14ac:dyDescent="0.35">
      <c r="B22" s="139" t="s">
        <v>42</v>
      </c>
      <c r="C22" s="723"/>
      <c r="D22" s="139" t="s">
        <v>42</v>
      </c>
      <c r="E22" s="723"/>
      <c r="F22" s="139" t="s">
        <v>42</v>
      </c>
      <c r="G22" s="723"/>
      <c r="H22" s="139" t="s">
        <v>42</v>
      </c>
      <c r="I22" s="723"/>
      <c r="J22" s="139" t="s">
        <v>42</v>
      </c>
      <c r="K22" s="723"/>
      <c r="L22" s="17"/>
      <c r="M22" s="17"/>
      <c r="N22" s="17"/>
      <c r="O22" s="17"/>
      <c r="P22" s="17"/>
      <c r="Q22" s="17"/>
      <c r="R22" s="17"/>
      <c r="S22" s="17"/>
      <c r="T22" s="17"/>
      <c r="U22" s="17"/>
    </row>
    <row r="23" spans="2:31" s="16" customFormat="1" ht="50.25" customHeight="1" x14ac:dyDescent="0.35">
      <c r="B23" s="139" t="s">
        <v>43</v>
      </c>
      <c r="C23" s="723"/>
      <c r="D23" s="139" t="s">
        <v>43</v>
      </c>
      <c r="E23" s="723"/>
      <c r="F23" s="139" t="s">
        <v>43</v>
      </c>
      <c r="G23" s="723"/>
      <c r="H23" s="139" t="s">
        <v>43</v>
      </c>
      <c r="I23" s="723"/>
      <c r="J23" s="139" t="s">
        <v>43</v>
      </c>
      <c r="K23" s="723"/>
      <c r="L23" s="17"/>
      <c r="M23" s="17"/>
      <c r="N23" s="17"/>
      <c r="O23" s="17"/>
      <c r="P23" s="17"/>
      <c r="Q23" s="17"/>
      <c r="R23" s="17"/>
      <c r="S23" s="17"/>
      <c r="T23" s="17"/>
      <c r="U23" s="17"/>
    </row>
    <row r="24" spans="2:31" s="16" customFormat="1" ht="50.25" customHeight="1" thickBot="1" x14ac:dyDescent="0.4">
      <c r="B24" s="29" t="s">
        <v>44</v>
      </c>
      <c r="C24" s="724"/>
      <c r="D24" s="29" t="s">
        <v>44</v>
      </c>
      <c r="E24" s="724"/>
      <c r="F24" s="29" t="s">
        <v>44</v>
      </c>
      <c r="G24" s="724"/>
      <c r="H24" s="29" t="s">
        <v>44</v>
      </c>
      <c r="I24" s="724"/>
      <c r="J24" s="29" t="s">
        <v>44</v>
      </c>
      <c r="K24" s="724"/>
      <c r="L24" s="17"/>
      <c r="M24" s="17"/>
      <c r="N24" s="17"/>
      <c r="O24" s="17"/>
      <c r="P24" s="17"/>
      <c r="Q24" s="17"/>
      <c r="R24" s="17"/>
      <c r="S24" s="17"/>
      <c r="T24" s="17"/>
      <c r="U24" s="17"/>
    </row>
    <row r="25" spans="2:31" s="16" customFormat="1" ht="50.25" customHeight="1" thickBot="1" x14ac:dyDescent="0.4">
      <c r="B25" s="32" t="s">
        <v>45</v>
      </c>
      <c r="C25" s="33">
        <f>SUM(C22:C24)</f>
        <v>0</v>
      </c>
      <c r="D25" s="32" t="s">
        <v>45</v>
      </c>
      <c r="E25" s="33">
        <f>SUM(E22:E24)</f>
        <v>0</v>
      </c>
      <c r="F25" s="32" t="s">
        <v>45</v>
      </c>
      <c r="G25" s="33">
        <f>SUM(G22:G24)</f>
        <v>0</v>
      </c>
      <c r="H25" s="32" t="s">
        <v>45</v>
      </c>
      <c r="I25" s="33">
        <f>SUM(I22:I24)</f>
        <v>0</v>
      </c>
      <c r="J25" s="32" t="s">
        <v>45</v>
      </c>
      <c r="K25" s="33">
        <f>SUM(K22:K24)</f>
        <v>0</v>
      </c>
      <c r="L25" s="17"/>
      <c r="M25" s="17"/>
      <c r="N25" s="17"/>
      <c r="O25" s="17"/>
      <c r="P25" s="17"/>
      <c r="Q25" s="17"/>
      <c r="R25" s="17"/>
      <c r="S25" s="17"/>
      <c r="T25" s="17"/>
      <c r="U25" s="17"/>
    </row>
    <row r="26" spans="2:31" s="16" customFormat="1" ht="50.25" customHeight="1" x14ac:dyDescent="0.35">
      <c r="B26" s="797" t="s">
        <v>46</v>
      </c>
      <c r="C26" s="844"/>
      <c r="D26" s="797" t="s">
        <v>46</v>
      </c>
      <c r="E26" s="844"/>
      <c r="F26" s="797" t="s">
        <v>46</v>
      </c>
      <c r="G26" s="844"/>
      <c r="H26" s="797" t="s">
        <v>46</v>
      </c>
      <c r="I26" s="844"/>
      <c r="J26" s="797" t="s">
        <v>46</v>
      </c>
      <c r="K26" s="844"/>
      <c r="L26" s="17"/>
      <c r="M26" s="17"/>
      <c r="N26" s="17"/>
      <c r="O26" s="17"/>
      <c r="P26" s="17"/>
      <c r="Q26" s="17"/>
      <c r="R26" s="17"/>
      <c r="S26" s="17"/>
      <c r="T26" s="17"/>
      <c r="U26" s="17"/>
    </row>
    <row r="27" spans="2:31" s="16" customFormat="1" ht="50.25" customHeight="1" x14ac:dyDescent="0.35">
      <c r="B27" s="139" t="s">
        <v>47</v>
      </c>
      <c r="C27" s="723"/>
      <c r="D27" s="139" t="s">
        <v>47</v>
      </c>
      <c r="E27" s="723"/>
      <c r="F27" s="139" t="s">
        <v>47</v>
      </c>
      <c r="G27" s="723"/>
      <c r="H27" s="139" t="s">
        <v>47</v>
      </c>
      <c r="I27" s="723"/>
      <c r="J27" s="139" t="s">
        <v>47</v>
      </c>
      <c r="K27" s="723"/>
      <c r="L27" s="17"/>
      <c r="M27" s="17"/>
      <c r="N27" s="17"/>
      <c r="O27" s="17"/>
      <c r="P27" s="17"/>
      <c r="Q27" s="17"/>
      <c r="R27" s="17"/>
      <c r="S27" s="17"/>
      <c r="T27" s="17"/>
      <c r="U27" s="17"/>
    </row>
    <row r="28" spans="2:31" s="16" customFormat="1" ht="50.25" customHeight="1" thickBot="1" x14ac:dyDescent="0.4">
      <c r="B28" s="846"/>
      <c r="C28" s="847"/>
      <c r="D28" s="847"/>
      <c r="E28" s="847"/>
      <c r="F28" s="847"/>
      <c r="G28" s="847"/>
      <c r="H28" s="847"/>
      <c r="I28" s="847"/>
      <c r="J28" s="847"/>
      <c r="K28" s="848"/>
      <c r="L28" s="17"/>
      <c r="M28" s="17"/>
      <c r="N28" s="17"/>
      <c r="O28" s="17"/>
      <c r="P28" s="17"/>
      <c r="Q28" s="17"/>
      <c r="R28" s="17"/>
      <c r="S28" s="17"/>
      <c r="T28" s="17"/>
      <c r="U28" s="17"/>
    </row>
    <row r="29" spans="2:31" s="16" customFormat="1" ht="29.5" thickBot="1" x14ac:dyDescent="0.4">
      <c r="B29" s="32" t="s">
        <v>48</v>
      </c>
      <c r="C29" s="33">
        <f>C27+C25</f>
        <v>0</v>
      </c>
      <c r="D29" s="32" t="s">
        <v>48</v>
      </c>
      <c r="E29" s="33">
        <f>E27+E25</f>
        <v>0</v>
      </c>
      <c r="F29" s="32" t="s">
        <v>48</v>
      </c>
      <c r="G29" s="33">
        <f>G27+G25</f>
        <v>0</v>
      </c>
      <c r="H29" s="32" t="s">
        <v>48</v>
      </c>
      <c r="I29" s="33">
        <f>I27+I25</f>
        <v>0</v>
      </c>
      <c r="J29" s="32" t="s">
        <v>48</v>
      </c>
      <c r="K29" s="33">
        <f>K27+K25</f>
        <v>0</v>
      </c>
      <c r="L29" s="17"/>
      <c r="M29" s="17"/>
      <c r="N29" s="17"/>
      <c r="O29" s="17"/>
      <c r="P29" s="17"/>
      <c r="Q29" s="17"/>
      <c r="R29" s="17"/>
      <c r="S29" s="17"/>
      <c r="T29" s="17"/>
      <c r="U29" s="17"/>
    </row>
    <row r="30" spans="2:31" s="16" customFormat="1" ht="50.25" customHeight="1" thickBot="1" x14ac:dyDescent="0.4">
      <c r="B30" s="834" t="s">
        <v>49</v>
      </c>
      <c r="C30" s="835"/>
      <c r="D30" s="835"/>
      <c r="E30" s="835"/>
      <c r="F30" s="835"/>
      <c r="G30" s="836"/>
      <c r="H30" s="837">
        <f>SUM(C29+E29+G29+I29+K29)</f>
        <v>0</v>
      </c>
      <c r="I30" s="838"/>
      <c r="J30" s="838"/>
      <c r="K30" s="839"/>
      <c r="L30" s="17"/>
      <c r="M30" s="17"/>
      <c r="N30" s="17"/>
      <c r="O30" s="17"/>
      <c r="P30" s="17"/>
      <c r="Q30" s="17"/>
      <c r="R30" s="17"/>
      <c r="S30" s="17"/>
      <c r="T30" s="17"/>
      <c r="U30" s="17"/>
    </row>
    <row r="31" spans="2:31" ht="50.25" customHeight="1" thickBot="1" x14ac:dyDescent="0.4">
      <c r="B31" s="6"/>
      <c r="C31" s="6"/>
      <c r="D31" s="6"/>
      <c r="E31" s="6"/>
      <c r="F31" s="6"/>
      <c r="G31" s="6"/>
      <c r="H31" s="6"/>
      <c r="I31" s="6"/>
      <c r="J31" s="6"/>
      <c r="K31" s="6"/>
      <c r="L31" s="6"/>
      <c r="O31" s="7"/>
      <c r="P31" s="7"/>
      <c r="Q31" s="7"/>
      <c r="R31" s="7"/>
      <c r="S31" s="7"/>
      <c r="T31" s="7"/>
      <c r="U31" s="7"/>
    </row>
    <row r="32" spans="2:31" s="16" customFormat="1" ht="50.25" customHeight="1" thickBot="1" x14ac:dyDescent="0.4">
      <c r="B32" s="849" t="s">
        <v>50</v>
      </c>
      <c r="C32" s="850"/>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1"/>
    </row>
    <row r="33" spans="2:31" s="16" customFormat="1" ht="50.25" customHeight="1" thickBot="1" x14ac:dyDescent="0.4">
      <c r="B33" s="840" t="s">
        <v>0</v>
      </c>
      <c r="C33" s="845"/>
      <c r="D33" s="845"/>
      <c r="E33" s="845"/>
      <c r="F33" s="845"/>
      <c r="G33" s="841"/>
      <c r="H33" s="840" t="s">
        <v>1</v>
      </c>
      <c r="I33" s="845"/>
      <c r="J33" s="845"/>
      <c r="K33" s="845"/>
      <c r="L33" s="845"/>
      <c r="M33" s="841"/>
      <c r="N33" s="840" t="s">
        <v>2</v>
      </c>
      <c r="O33" s="845"/>
      <c r="P33" s="845"/>
      <c r="Q33" s="845"/>
      <c r="R33" s="845"/>
      <c r="S33" s="841"/>
      <c r="T33" s="840" t="s">
        <v>3</v>
      </c>
      <c r="U33" s="845"/>
      <c r="V33" s="845"/>
      <c r="W33" s="845"/>
      <c r="X33" s="845"/>
      <c r="Y33" s="841"/>
      <c r="Z33" s="840" t="s">
        <v>4</v>
      </c>
      <c r="AA33" s="845"/>
      <c r="AB33" s="845"/>
      <c r="AC33" s="845"/>
      <c r="AD33" s="845"/>
      <c r="AE33" s="841"/>
    </row>
    <row r="34" spans="2:31" s="16" customFormat="1" ht="29" x14ac:dyDescent="0.35">
      <c r="B34" s="796" t="s">
        <v>51</v>
      </c>
      <c r="C34" s="40" t="s">
        <v>52</v>
      </c>
      <c r="D34" s="40" t="s">
        <v>53</v>
      </c>
      <c r="E34" s="40" t="s">
        <v>54</v>
      </c>
      <c r="F34" s="40" t="s">
        <v>257</v>
      </c>
      <c r="G34" s="41" t="s">
        <v>55</v>
      </c>
      <c r="H34" s="796" t="s">
        <v>51</v>
      </c>
      <c r="I34" s="40" t="s">
        <v>52</v>
      </c>
      <c r="J34" s="40" t="s">
        <v>53</v>
      </c>
      <c r="K34" s="40" t="s">
        <v>54</v>
      </c>
      <c r="L34" s="40" t="s">
        <v>257</v>
      </c>
      <c r="M34" s="41" t="s">
        <v>55</v>
      </c>
      <c r="N34" s="796" t="s">
        <v>51</v>
      </c>
      <c r="O34" s="40" t="s">
        <v>52</v>
      </c>
      <c r="P34" s="40" t="s">
        <v>53</v>
      </c>
      <c r="Q34" s="40" t="s">
        <v>54</v>
      </c>
      <c r="R34" s="40" t="s">
        <v>257</v>
      </c>
      <c r="S34" s="41" t="s">
        <v>55</v>
      </c>
      <c r="T34" s="796" t="s">
        <v>51</v>
      </c>
      <c r="U34" s="40" t="s">
        <v>52</v>
      </c>
      <c r="V34" s="40" t="s">
        <v>53</v>
      </c>
      <c r="W34" s="40" t="s">
        <v>54</v>
      </c>
      <c r="X34" s="40" t="s">
        <v>257</v>
      </c>
      <c r="Y34" s="41" t="s">
        <v>55</v>
      </c>
      <c r="Z34" s="796" t="s">
        <v>51</v>
      </c>
      <c r="AA34" s="40" t="s">
        <v>52</v>
      </c>
      <c r="AB34" s="40" t="s">
        <v>53</v>
      </c>
      <c r="AC34" s="40" t="s">
        <v>54</v>
      </c>
      <c r="AD34" s="40" t="s">
        <v>257</v>
      </c>
      <c r="AE34" s="41" t="s">
        <v>55</v>
      </c>
    </row>
    <row r="35" spans="2:31" s="16" customFormat="1" ht="144" customHeight="1" x14ac:dyDescent="0.35">
      <c r="B35" s="797"/>
      <c r="C35" s="35" t="s">
        <v>56</v>
      </c>
      <c r="D35" s="36" t="s">
        <v>57</v>
      </c>
      <c r="E35" s="36" t="s">
        <v>258</v>
      </c>
      <c r="F35" s="36" t="s">
        <v>259</v>
      </c>
      <c r="G35" s="37" t="s">
        <v>58</v>
      </c>
      <c r="H35" s="797"/>
      <c r="I35" s="35" t="s">
        <v>56</v>
      </c>
      <c r="J35" s="36" t="s">
        <v>57</v>
      </c>
      <c r="K35" s="36" t="s">
        <v>258</v>
      </c>
      <c r="L35" s="36" t="s">
        <v>259</v>
      </c>
      <c r="M35" s="37" t="s">
        <v>58</v>
      </c>
      <c r="N35" s="797"/>
      <c r="O35" s="35" t="s">
        <v>56</v>
      </c>
      <c r="P35" s="36" t="s">
        <v>57</v>
      </c>
      <c r="Q35" s="36" t="s">
        <v>258</v>
      </c>
      <c r="R35" s="36" t="s">
        <v>259</v>
      </c>
      <c r="S35" s="37" t="s">
        <v>58</v>
      </c>
      <c r="T35" s="797"/>
      <c r="U35" s="35" t="s">
        <v>56</v>
      </c>
      <c r="V35" s="36" t="s">
        <v>57</v>
      </c>
      <c r="W35" s="36" t="s">
        <v>258</v>
      </c>
      <c r="X35" s="36" t="s">
        <v>259</v>
      </c>
      <c r="Y35" s="37" t="s">
        <v>58</v>
      </c>
      <c r="Z35" s="797"/>
      <c r="AA35" s="35" t="s">
        <v>56</v>
      </c>
      <c r="AB35" s="36" t="s">
        <v>57</v>
      </c>
      <c r="AC35" s="36" t="s">
        <v>258</v>
      </c>
      <c r="AD35" s="36" t="s">
        <v>259</v>
      </c>
      <c r="AE35" s="37" t="s">
        <v>58</v>
      </c>
    </row>
    <row r="36" spans="2:31" s="16" customFormat="1" x14ac:dyDescent="0.35">
      <c r="B36" s="725" t="s">
        <v>59</v>
      </c>
      <c r="C36" s="539"/>
      <c r="D36" s="539"/>
      <c r="E36" s="429"/>
      <c r="F36" s="429"/>
      <c r="G36" s="715"/>
      <c r="H36" s="725" t="s">
        <v>59</v>
      </c>
      <c r="I36" s="539"/>
      <c r="J36" s="539"/>
      <c r="K36" s="429"/>
      <c r="L36" s="429"/>
      <c r="M36" s="715"/>
      <c r="N36" s="725" t="s">
        <v>59</v>
      </c>
      <c r="O36" s="539"/>
      <c r="P36" s="539"/>
      <c r="Q36" s="429"/>
      <c r="R36" s="429"/>
      <c r="S36" s="715"/>
      <c r="T36" s="725" t="s">
        <v>59</v>
      </c>
      <c r="U36" s="539"/>
      <c r="V36" s="539"/>
      <c r="W36" s="429"/>
      <c r="X36" s="429"/>
      <c r="Y36" s="715"/>
      <c r="Z36" s="725" t="s">
        <v>59</v>
      </c>
      <c r="AA36" s="539"/>
      <c r="AB36" s="539"/>
      <c r="AC36" s="429"/>
      <c r="AD36" s="429"/>
      <c r="AE36" s="715"/>
    </row>
    <row r="37" spans="2:31" s="16" customFormat="1" x14ac:dyDescent="0.35">
      <c r="B37" s="725">
        <v>1</v>
      </c>
      <c r="C37" s="539"/>
      <c r="D37" s="539"/>
      <c r="E37" s="726"/>
      <c r="F37" s="726"/>
      <c r="G37" s="727"/>
      <c r="H37" s="725">
        <v>1</v>
      </c>
      <c r="I37" s="539"/>
      <c r="J37" s="539"/>
      <c r="K37" s="726"/>
      <c r="L37" s="726"/>
      <c r="M37" s="727"/>
      <c r="N37" s="725">
        <v>1</v>
      </c>
      <c r="O37" s="539"/>
      <c r="P37" s="539"/>
      <c r="Q37" s="726"/>
      <c r="R37" s="726"/>
      <c r="S37" s="727"/>
      <c r="T37" s="725">
        <v>1</v>
      </c>
      <c r="U37" s="539"/>
      <c r="V37" s="539"/>
      <c r="W37" s="726"/>
      <c r="X37" s="726"/>
      <c r="Y37" s="727"/>
      <c r="Z37" s="725">
        <v>1</v>
      </c>
      <c r="AA37" s="539"/>
      <c r="AB37" s="539"/>
      <c r="AC37" s="726"/>
      <c r="AD37" s="726"/>
      <c r="AE37" s="727"/>
    </row>
    <row r="38" spans="2:31" s="16" customFormat="1" x14ac:dyDescent="0.35">
      <c r="B38" s="725">
        <v>2</v>
      </c>
      <c r="C38" s="539"/>
      <c r="D38" s="539"/>
      <c r="E38" s="726"/>
      <c r="F38" s="726"/>
      <c r="G38" s="727"/>
      <c r="H38" s="725">
        <v>2</v>
      </c>
      <c r="I38" s="539"/>
      <c r="J38" s="539"/>
      <c r="K38" s="726"/>
      <c r="L38" s="726"/>
      <c r="M38" s="727"/>
      <c r="N38" s="725">
        <v>2</v>
      </c>
      <c r="O38" s="539"/>
      <c r="P38" s="539"/>
      <c r="Q38" s="726"/>
      <c r="R38" s="726"/>
      <c r="S38" s="727"/>
      <c r="T38" s="725">
        <v>2</v>
      </c>
      <c r="U38" s="539"/>
      <c r="V38" s="539"/>
      <c r="W38" s="726"/>
      <c r="X38" s="726"/>
      <c r="Y38" s="727"/>
      <c r="Z38" s="725">
        <v>2</v>
      </c>
      <c r="AA38" s="539"/>
      <c r="AB38" s="539"/>
      <c r="AC38" s="726"/>
      <c r="AD38" s="726"/>
      <c r="AE38" s="727"/>
    </row>
    <row r="39" spans="2:31" s="16" customFormat="1" x14ac:dyDescent="0.35">
      <c r="B39" s="725">
        <v>3</v>
      </c>
      <c r="C39" s="539"/>
      <c r="D39" s="539"/>
      <c r="E39" s="726"/>
      <c r="F39" s="726"/>
      <c r="G39" s="727"/>
      <c r="H39" s="725">
        <v>3</v>
      </c>
      <c r="I39" s="539"/>
      <c r="J39" s="539"/>
      <c r="K39" s="726"/>
      <c r="L39" s="726"/>
      <c r="M39" s="727"/>
      <c r="N39" s="725">
        <v>3</v>
      </c>
      <c r="O39" s="539"/>
      <c r="P39" s="539"/>
      <c r="Q39" s="726"/>
      <c r="R39" s="726"/>
      <c r="S39" s="727"/>
      <c r="T39" s="725">
        <v>3</v>
      </c>
      <c r="U39" s="539"/>
      <c r="V39" s="539"/>
      <c r="W39" s="726"/>
      <c r="X39" s="726"/>
      <c r="Y39" s="727"/>
      <c r="Z39" s="725">
        <v>3</v>
      </c>
      <c r="AA39" s="539"/>
      <c r="AB39" s="539"/>
      <c r="AC39" s="726"/>
      <c r="AD39" s="726"/>
      <c r="AE39" s="727"/>
    </row>
    <row r="40" spans="2:31" s="16" customFormat="1" x14ac:dyDescent="0.35">
      <c r="B40" s="725">
        <v>4</v>
      </c>
      <c r="C40" s="539"/>
      <c r="D40" s="539"/>
      <c r="E40" s="726"/>
      <c r="F40" s="726"/>
      <c r="G40" s="727"/>
      <c r="H40" s="725">
        <v>4</v>
      </c>
      <c r="I40" s="539"/>
      <c r="J40" s="539"/>
      <c r="K40" s="726"/>
      <c r="L40" s="726"/>
      <c r="M40" s="727"/>
      <c r="N40" s="725">
        <v>4</v>
      </c>
      <c r="O40" s="539"/>
      <c r="P40" s="539"/>
      <c r="Q40" s="726"/>
      <c r="R40" s="726"/>
      <c r="S40" s="727"/>
      <c r="T40" s="725">
        <v>4</v>
      </c>
      <c r="U40" s="539"/>
      <c r="V40" s="539"/>
      <c r="W40" s="726"/>
      <c r="X40" s="726"/>
      <c r="Y40" s="727"/>
      <c r="Z40" s="725">
        <v>4</v>
      </c>
      <c r="AA40" s="539"/>
      <c r="AB40" s="539"/>
      <c r="AC40" s="726"/>
      <c r="AD40" s="726"/>
      <c r="AE40" s="727"/>
    </row>
    <row r="41" spans="2:31" s="16" customFormat="1" x14ac:dyDescent="0.35">
      <c r="B41" s="725">
        <v>5</v>
      </c>
      <c r="C41" s="539"/>
      <c r="D41" s="539"/>
      <c r="E41" s="726"/>
      <c r="F41" s="726"/>
      <c r="G41" s="727"/>
      <c r="H41" s="725">
        <v>5</v>
      </c>
      <c r="I41" s="539"/>
      <c r="J41" s="539"/>
      <c r="K41" s="726"/>
      <c r="L41" s="726"/>
      <c r="M41" s="727"/>
      <c r="N41" s="725">
        <v>5</v>
      </c>
      <c r="O41" s="539"/>
      <c r="P41" s="539"/>
      <c r="Q41" s="726"/>
      <c r="R41" s="726"/>
      <c r="S41" s="727"/>
      <c r="T41" s="725">
        <v>5</v>
      </c>
      <c r="U41" s="539"/>
      <c r="V41" s="539"/>
      <c r="W41" s="726"/>
      <c r="X41" s="726"/>
      <c r="Y41" s="727"/>
      <c r="Z41" s="725">
        <v>5</v>
      </c>
      <c r="AA41" s="539"/>
      <c r="AB41" s="539"/>
      <c r="AC41" s="726"/>
      <c r="AD41" s="726"/>
      <c r="AE41" s="727"/>
    </row>
    <row r="42" spans="2:31" s="16" customFormat="1" x14ac:dyDescent="0.35">
      <c r="B42" s="725">
        <v>6</v>
      </c>
      <c r="C42" s="539"/>
      <c r="D42" s="539"/>
      <c r="E42" s="726"/>
      <c r="F42" s="726"/>
      <c r="G42" s="727"/>
      <c r="H42" s="725">
        <v>6</v>
      </c>
      <c r="I42" s="539"/>
      <c r="J42" s="539"/>
      <c r="K42" s="726"/>
      <c r="L42" s="726"/>
      <c r="M42" s="727"/>
      <c r="N42" s="725">
        <v>6</v>
      </c>
      <c r="O42" s="539"/>
      <c r="P42" s="539"/>
      <c r="Q42" s="726"/>
      <c r="R42" s="726"/>
      <c r="S42" s="727"/>
      <c r="T42" s="725">
        <v>6</v>
      </c>
      <c r="U42" s="539"/>
      <c r="V42" s="539"/>
      <c r="W42" s="726"/>
      <c r="X42" s="726"/>
      <c r="Y42" s="727"/>
      <c r="Z42" s="725">
        <v>6</v>
      </c>
      <c r="AA42" s="539"/>
      <c r="AB42" s="539"/>
      <c r="AC42" s="726"/>
      <c r="AD42" s="726"/>
      <c r="AE42" s="727"/>
    </row>
    <row r="43" spans="2:31" s="16" customFormat="1" x14ac:dyDescent="0.35">
      <c r="B43" s="725">
        <v>7</v>
      </c>
      <c r="C43" s="539"/>
      <c r="D43" s="539"/>
      <c r="E43" s="726"/>
      <c r="F43" s="726"/>
      <c r="G43" s="727"/>
      <c r="H43" s="725">
        <v>7</v>
      </c>
      <c r="I43" s="539"/>
      <c r="J43" s="539"/>
      <c r="K43" s="726"/>
      <c r="L43" s="726"/>
      <c r="M43" s="727"/>
      <c r="N43" s="725">
        <v>7</v>
      </c>
      <c r="O43" s="539"/>
      <c r="P43" s="539"/>
      <c r="Q43" s="726"/>
      <c r="R43" s="726"/>
      <c r="S43" s="727"/>
      <c r="T43" s="725">
        <v>7</v>
      </c>
      <c r="U43" s="539"/>
      <c r="V43" s="539"/>
      <c r="W43" s="726"/>
      <c r="X43" s="726"/>
      <c r="Y43" s="727"/>
      <c r="Z43" s="725">
        <v>7</v>
      </c>
      <c r="AA43" s="539"/>
      <c r="AB43" s="539"/>
      <c r="AC43" s="726"/>
      <c r="AD43" s="726"/>
      <c r="AE43" s="727"/>
    </row>
    <row r="44" spans="2:31" s="16" customFormat="1" x14ac:dyDescent="0.35">
      <c r="B44" s="725">
        <v>8</v>
      </c>
      <c r="C44" s="539"/>
      <c r="D44" s="539"/>
      <c r="E44" s="726"/>
      <c r="F44" s="726"/>
      <c r="G44" s="727"/>
      <c r="H44" s="725">
        <v>8</v>
      </c>
      <c r="I44" s="539"/>
      <c r="J44" s="539"/>
      <c r="K44" s="726"/>
      <c r="L44" s="726"/>
      <c r="M44" s="727"/>
      <c r="N44" s="725">
        <v>8</v>
      </c>
      <c r="O44" s="539"/>
      <c r="P44" s="539"/>
      <c r="Q44" s="726"/>
      <c r="R44" s="726"/>
      <c r="S44" s="727"/>
      <c r="T44" s="725">
        <v>8</v>
      </c>
      <c r="U44" s="539"/>
      <c r="V44" s="539"/>
      <c r="W44" s="726"/>
      <c r="X44" s="726"/>
      <c r="Y44" s="727"/>
      <c r="Z44" s="725">
        <v>8</v>
      </c>
      <c r="AA44" s="539"/>
      <c r="AB44" s="539"/>
      <c r="AC44" s="726"/>
      <c r="AD44" s="726"/>
      <c r="AE44" s="727"/>
    </row>
    <row r="45" spans="2:31" s="16" customFormat="1" x14ac:dyDescent="0.35">
      <c r="B45" s="725">
        <v>9</v>
      </c>
      <c r="C45" s="539"/>
      <c r="D45" s="539"/>
      <c r="E45" s="726"/>
      <c r="F45" s="726"/>
      <c r="G45" s="727"/>
      <c r="H45" s="725">
        <v>9</v>
      </c>
      <c r="I45" s="539"/>
      <c r="J45" s="539"/>
      <c r="K45" s="726"/>
      <c r="L45" s="726"/>
      <c r="M45" s="727"/>
      <c r="N45" s="725">
        <v>9</v>
      </c>
      <c r="O45" s="539"/>
      <c r="P45" s="539"/>
      <c r="Q45" s="726"/>
      <c r="R45" s="726"/>
      <c r="S45" s="727"/>
      <c r="T45" s="725">
        <v>9</v>
      </c>
      <c r="U45" s="539"/>
      <c r="V45" s="539"/>
      <c r="W45" s="726"/>
      <c r="X45" s="726"/>
      <c r="Y45" s="727"/>
      <c r="Z45" s="725">
        <v>9</v>
      </c>
      <c r="AA45" s="539"/>
      <c r="AB45" s="539"/>
      <c r="AC45" s="726"/>
      <c r="AD45" s="726"/>
      <c r="AE45" s="727"/>
    </row>
    <row r="46" spans="2:31" s="16" customFormat="1" x14ac:dyDescent="0.35">
      <c r="B46" s="725">
        <v>10</v>
      </c>
      <c r="C46" s="539"/>
      <c r="D46" s="539"/>
      <c r="E46" s="726"/>
      <c r="F46" s="726"/>
      <c r="G46" s="727"/>
      <c r="H46" s="725">
        <v>10</v>
      </c>
      <c r="I46" s="539"/>
      <c r="J46" s="539"/>
      <c r="K46" s="726"/>
      <c r="L46" s="726"/>
      <c r="M46" s="727"/>
      <c r="N46" s="725">
        <v>10</v>
      </c>
      <c r="O46" s="539"/>
      <c r="P46" s="539"/>
      <c r="Q46" s="726"/>
      <c r="R46" s="726"/>
      <c r="S46" s="727"/>
      <c r="T46" s="725">
        <v>10</v>
      </c>
      <c r="U46" s="539"/>
      <c r="V46" s="539"/>
      <c r="W46" s="726"/>
      <c r="X46" s="726"/>
      <c r="Y46" s="727"/>
      <c r="Z46" s="725">
        <v>10</v>
      </c>
      <c r="AA46" s="539"/>
      <c r="AB46" s="539"/>
      <c r="AC46" s="726"/>
      <c r="AD46" s="726"/>
      <c r="AE46" s="727"/>
    </row>
    <row r="47" spans="2:31" s="16" customFormat="1" ht="14.5" customHeight="1" thickBot="1" x14ac:dyDescent="0.4">
      <c r="B47" s="824" t="s">
        <v>60</v>
      </c>
      <c r="C47" s="825"/>
      <c r="D47" s="826"/>
      <c r="E47" s="42">
        <f>SUM(E37:E46)</f>
        <v>0</v>
      </c>
      <c r="F47" s="42">
        <f>SUM(F37:F46)</f>
        <v>0</v>
      </c>
      <c r="G47" s="43"/>
      <c r="H47" s="798" t="s">
        <v>325</v>
      </c>
      <c r="I47" s="799"/>
      <c r="J47" s="800"/>
      <c r="K47" s="42">
        <f>SUM(K37:K46)</f>
        <v>0</v>
      </c>
      <c r="L47" s="42">
        <f>SUM(L37:L46)</f>
        <v>0</v>
      </c>
      <c r="M47" s="43"/>
      <c r="N47" s="798" t="s">
        <v>325</v>
      </c>
      <c r="O47" s="799"/>
      <c r="P47" s="800"/>
      <c r="Q47" s="42">
        <f>SUM(Q37:Q46)</f>
        <v>0</v>
      </c>
      <c r="R47" s="42">
        <f>SUM(R37:R46)</f>
        <v>0</v>
      </c>
      <c r="S47" s="43"/>
      <c r="T47" s="798" t="s">
        <v>325</v>
      </c>
      <c r="U47" s="799"/>
      <c r="V47" s="800"/>
      <c r="W47" s="42">
        <f>SUM(W37:W46)</f>
        <v>0</v>
      </c>
      <c r="X47" s="42">
        <f>SUM(X37:X46)</f>
        <v>0</v>
      </c>
      <c r="Y47" s="43"/>
      <c r="Z47" s="798" t="s">
        <v>325</v>
      </c>
      <c r="AA47" s="799"/>
      <c r="AB47" s="800"/>
      <c r="AC47" s="42">
        <f>SUM(AC37:AC46)</f>
        <v>0</v>
      </c>
      <c r="AD47" s="42">
        <f>SUM(AD37:AD46)</f>
        <v>0</v>
      </c>
      <c r="AE47" s="43"/>
    </row>
    <row r="48" spans="2:31" customFormat="1" x14ac:dyDescent="0.35"/>
    <row r="49" spans="1:36" ht="26.5" customHeight="1" x14ac:dyDescent="0.35">
      <c r="C49"/>
      <c r="D49"/>
      <c r="E49"/>
      <c r="F49"/>
      <c r="G49" s="821" t="s">
        <v>61</v>
      </c>
      <c r="H49" s="822"/>
      <c r="I49" s="822"/>
      <c r="J49" s="823"/>
      <c r="K49" s="44">
        <f>SUM(IF(F47=0,E47,F47),IF(L47=0,K47,L47),IF(R47=0,Q47,R47),IF(X47=0,W47,X47),IF(AD47=0,AC47,AD47))</f>
        <v>0</v>
      </c>
      <c r="L49"/>
      <c r="M49"/>
      <c r="N49"/>
      <c r="O49"/>
      <c r="P49"/>
      <c r="Q49"/>
      <c r="R49"/>
      <c r="S49"/>
      <c r="T49"/>
      <c r="U49"/>
      <c r="V49"/>
      <c r="W49"/>
      <c r="X49"/>
      <c r="Y49"/>
      <c r="Z49"/>
      <c r="AA49"/>
    </row>
    <row r="50" spans="1:36" x14ac:dyDescent="0.35">
      <c r="O50" s="7"/>
      <c r="P50" s="7"/>
      <c r="Q50" s="7"/>
      <c r="R50" s="7"/>
      <c r="S50" s="7"/>
      <c r="T50" s="7"/>
      <c r="U50" s="7"/>
    </row>
    <row r="51" spans="1:36" ht="15" thickBot="1" x14ac:dyDescent="0.4">
      <c r="O51" s="7"/>
      <c r="P51" s="7"/>
      <c r="Q51" s="7"/>
      <c r="R51" s="7"/>
      <c r="S51" s="7"/>
      <c r="T51" s="7"/>
      <c r="U51" s="7"/>
    </row>
    <row r="52" spans="1:36" s="16" customFormat="1" ht="52.5" customHeight="1" thickBot="1" x14ac:dyDescent="0.4">
      <c r="A52" s="5"/>
      <c r="B52" s="813" t="s">
        <v>273</v>
      </c>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5"/>
    </row>
    <row r="53" spans="1:36" s="16" customFormat="1" ht="52.5" customHeight="1" x14ac:dyDescent="0.35">
      <c r="A53" s="5"/>
      <c r="B53" s="805" t="s">
        <v>0</v>
      </c>
      <c r="C53" s="806"/>
      <c r="D53" s="806"/>
      <c r="E53" s="806"/>
      <c r="F53" s="806"/>
      <c r="G53" s="806"/>
      <c r="H53" s="807"/>
      <c r="I53" s="808" t="s">
        <v>1</v>
      </c>
      <c r="J53" s="809"/>
      <c r="K53" s="809"/>
      <c r="L53" s="809"/>
      <c r="M53" s="809"/>
      <c r="N53" s="809"/>
      <c r="O53" s="810"/>
      <c r="P53" s="808" t="s">
        <v>2</v>
      </c>
      <c r="Q53" s="809"/>
      <c r="R53" s="809"/>
      <c r="S53" s="809"/>
      <c r="T53" s="809"/>
      <c r="U53" s="809"/>
      <c r="V53" s="810"/>
      <c r="W53" s="808" t="s">
        <v>3</v>
      </c>
      <c r="X53" s="809"/>
      <c r="Y53" s="809"/>
      <c r="Z53" s="809"/>
      <c r="AA53" s="809"/>
      <c r="AB53" s="809"/>
      <c r="AC53" s="810"/>
      <c r="AD53" s="808" t="s">
        <v>4</v>
      </c>
      <c r="AE53" s="809"/>
      <c r="AF53" s="809"/>
      <c r="AG53" s="809"/>
      <c r="AH53" s="809"/>
      <c r="AI53" s="809"/>
      <c r="AJ53" s="810"/>
    </row>
    <row r="54" spans="1:36" s="16" customFormat="1" ht="58" x14ac:dyDescent="0.35">
      <c r="A54" s="5"/>
      <c r="B54" s="13" t="s">
        <v>52</v>
      </c>
      <c r="C54" s="141" t="s">
        <v>53</v>
      </c>
      <c r="D54" s="141" t="s">
        <v>266</v>
      </c>
      <c r="E54" s="141" t="s">
        <v>274</v>
      </c>
      <c r="F54" s="141" t="s">
        <v>55</v>
      </c>
      <c r="G54" s="141" t="s">
        <v>267</v>
      </c>
      <c r="H54" s="11" t="s">
        <v>265</v>
      </c>
      <c r="I54" s="13" t="s">
        <v>52</v>
      </c>
      <c r="J54" s="141" t="s">
        <v>53</v>
      </c>
      <c r="K54" s="141" t="s">
        <v>266</v>
      </c>
      <c r="L54" s="141" t="s">
        <v>274</v>
      </c>
      <c r="M54" s="141" t="s">
        <v>55</v>
      </c>
      <c r="N54" s="141" t="s">
        <v>267</v>
      </c>
      <c r="O54" s="11" t="s">
        <v>265</v>
      </c>
      <c r="P54" s="13" t="s">
        <v>52</v>
      </c>
      <c r="Q54" s="141" t="s">
        <v>53</v>
      </c>
      <c r="R54" s="141" t="s">
        <v>266</v>
      </c>
      <c r="S54" s="141" t="s">
        <v>274</v>
      </c>
      <c r="T54" s="141" t="s">
        <v>55</v>
      </c>
      <c r="U54" s="141" t="s">
        <v>267</v>
      </c>
      <c r="V54" s="11" t="s">
        <v>265</v>
      </c>
      <c r="W54" s="13" t="s">
        <v>52</v>
      </c>
      <c r="X54" s="141" t="s">
        <v>53</v>
      </c>
      <c r="Y54" s="141" t="s">
        <v>266</v>
      </c>
      <c r="Z54" s="141" t="s">
        <v>274</v>
      </c>
      <c r="AA54" s="141" t="s">
        <v>55</v>
      </c>
      <c r="AB54" s="141" t="s">
        <v>267</v>
      </c>
      <c r="AC54" s="11" t="s">
        <v>265</v>
      </c>
      <c r="AD54" s="13" t="s">
        <v>52</v>
      </c>
      <c r="AE54" s="141" t="s">
        <v>53</v>
      </c>
      <c r="AF54" s="141" t="s">
        <v>266</v>
      </c>
      <c r="AG54" s="141" t="s">
        <v>274</v>
      </c>
      <c r="AH54" s="141" t="s">
        <v>55</v>
      </c>
      <c r="AI54" s="141" t="s">
        <v>267</v>
      </c>
      <c r="AJ54" s="11" t="s">
        <v>265</v>
      </c>
    </row>
    <row r="55" spans="1:36" s="16" customFormat="1" ht="239.5" customHeight="1" x14ac:dyDescent="0.35">
      <c r="A55" s="5"/>
      <c r="B55" s="45" t="s">
        <v>56</v>
      </c>
      <c r="C55" s="46" t="s">
        <v>57</v>
      </c>
      <c r="D55" s="46" t="s">
        <v>268</v>
      </c>
      <c r="E55" s="46" t="s">
        <v>268</v>
      </c>
      <c r="F55" s="46" t="s">
        <v>269</v>
      </c>
      <c r="G55" s="47" t="s">
        <v>270</v>
      </c>
      <c r="H55" s="48" t="s">
        <v>271</v>
      </c>
      <c r="I55" s="45" t="s">
        <v>56</v>
      </c>
      <c r="J55" s="46" t="s">
        <v>57</v>
      </c>
      <c r="K55" s="46" t="s">
        <v>268</v>
      </c>
      <c r="L55" s="46" t="s">
        <v>268</v>
      </c>
      <c r="M55" s="46" t="s">
        <v>269</v>
      </c>
      <c r="N55" s="47" t="s">
        <v>270</v>
      </c>
      <c r="O55" s="48" t="s">
        <v>271</v>
      </c>
      <c r="P55" s="45" t="s">
        <v>56</v>
      </c>
      <c r="Q55" s="46" t="s">
        <v>57</v>
      </c>
      <c r="R55" s="46" t="s">
        <v>268</v>
      </c>
      <c r="S55" s="46" t="s">
        <v>268</v>
      </c>
      <c r="T55" s="46" t="s">
        <v>269</v>
      </c>
      <c r="U55" s="47" t="s">
        <v>270</v>
      </c>
      <c r="V55" s="48" t="s">
        <v>271</v>
      </c>
      <c r="W55" s="45" t="s">
        <v>56</v>
      </c>
      <c r="X55" s="46" t="s">
        <v>57</v>
      </c>
      <c r="Y55" s="46" t="s">
        <v>268</v>
      </c>
      <c r="Z55" s="46" t="s">
        <v>268</v>
      </c>
      <c r="AA55" s="46" t="s">
        <v>269</v>
      </c>
      <c r="AB55" s="47" t="s">
        <v>270</v>
      </c>
      <c r="AC55" s="48" t="s">
        <v>271</v>
      </c>
      <c r="AD55" s="45" t="s">
        <v>56</v>
      </c>
      <c r="AE55" s="46" t="s">
        <v>57</v>
      </c>
      <c r="AF55" s="46" t="s">
        <v>268</v>
      </c>
      <c r="AG55" s="46" t="s">
        <v>268</v>
      </c>
      <c r="AH55" s="46" t="s">
        <v>269</v>
      </c>
      <c r="AI55" s="47" t="s">
        <v>270</v>
      </c>
      <c r="AJ55" s="48" t="s">
        <v>271</v>
      </c>
    </row>
    <row r="56" spans="1:36" s="16" customFormat="1" x14ac:dyDescent="0.35">
      <c r="A56" s="5"/>
      <c r="B56" s="54">
        <f t="shared" ref="B56:E57" si="3">C36</f>
        <v>0</v>
      </c>
      <c r="C56" s="55">
        <f t="shared" si="3"/>
        <v>0</v>
      </c>
      <c r="D56" s="57">
        <f t="shared" si="3"/>
        <v>0</v>
      </c>
      <c r="E56" s="57">
        <f t="shared" si="3"/>
        <v>0</v>
      </c>
      <c r="F56" s="25"/>
      <c r="G56" s="56" t="str" cm="1">
        <f t="array" ref="G56">_xlfn.IFS(OR(E56&gt;F36,D56&gt;E36),"KO : Le montant retenu est supérieur au montant présenté. Merci de revoir la ligne de recettes ou plafonner son montant.",E36=0,"",AND(D56=E36,E56=F36),"OK",OR(D56&lt;E36,E56&lt;F36),"Montant instruit inférieur au montant présenté.")</f>
        <v/>
      </c>
      <c r="H56" s="58">
        <f>IF(F36=0,E36-D56,F36-E56)</f>
        <v>0</v>
      </c>
      <c r="I56" s="54">
        <f t="shared" ref="I56:L57" si="4">I36</f>
        <v>0</v>
      </c>
      <c r="J56" s="55">
        <f t="shared" si="4"/>
        <v>0</v>
      </c>
      <c r="K56" s="57">
        <f t="shared" si="4"/>
        <v>0</v>
      </c>
      <c r="L56" s="57">
        <f t="shared" si="4"/>
        <v>0</v>
      </c>
      <c r="M56" s="34"/>
      <c r="N56" s="56" t="str" cm="1">
        <f t="array" ref="N56">_xlfn.IFS(OR(L56&gt;L36,K56&gt;K36),"KO : Le montant retenu est supérieur au montant présenté. Merci de revoir la ligne de recettes ou plafonner son montant.",K36=0,"",AND(K56=K36,L56=L36),"OK",OR(K56&lt;K36,L56&lt;L36),"Montant instruit inférieur au montant présenté.")</f>
        <v/>
      </c>
      <c r="O56" s="58">
        <f>IF(L36=0,K36-K56,L36-L56)</f>
        <v>0</v>
      </c>
      <c r="P56" s="54">
        <f t="shared" ref="P56:S57" si="5">O36</f>
        <v>0</v>
      </c>
      <c r="Q56" s="55">
        <f t="shared" si="5"/>
        <v>0</v>
      </c>
      <c r="R56" s="57">
        <f t="shared" si="5"/>
        <v>0</v>
      </c>
      <c r="S56" s="57">
        <f t="shared" si="5"/>
        <v>0</v>
      </c>
      <c r="T56" s="34"/>
      <c r="U56" s="56" t="str" cm="1">
        <f t="array" ref="U56">_xlfn.IFS(OR(S56&gt;R36,R56&gt;Q36),"KO : Le montant retenu est supérieur au montant présenté. Merci de revoir la ligne de recettes ou plafonner son montant.",Q36=0,"",AND(R56=Q36,S56=R36),"OK",OR(R56&lt;Q36,S56&lt;R36),"Montant instruit inférieur au montant présenté.")</f>
        <v/>
      </c>
      <c r="V56" s="58">
        <f>IF(R36=0,Q36-R56,R36-S56)</f>
        <v>0</v>
      </c>
      <c r="W56" s="54">
        <f t="shared" ref="W56:Z57" si="6">U36</f>
        <v>0</v>
      </c>
      <c r="X56" s="55">
        <f t="shared" si="6"/>
        <v>0</v>
      </c>
      <c r="Y56" s="57">
        <f t="shared" si="6"/>
        <v>0</v>
      </c>
      <c r="Z56" s="57">
        <f t="shared" si="6"/>
        <v>0</v>
      </c>
      <c r="AA56" s="34"/>
      <c r="AB56" s="56" t="str" cm="1">
        <f t="array" ref="AB56">_xlfn.IFS(OR(Z56&gt;X36,Y56&gt;W36),"KO : Le montant retenu est supérieur au montant présenté. Merci de revoir la ligne de recettes ou plafonner son montant.",W36=0,"",AND(Y56=W36,Z56=X36),"OK",OR(Y56&lt;W36,Z56&lt;X36),"Montant instruit inférieur au montant présenté.")</f>
        <v/>
      </c>
      <c r="AC56" s="58">
        <f>IF(X36=0,W36-Y56,X36-Z56)</f>
        <v>0</v>
      </c>
      <c r="AD56" s="54">
        <f t="shared" ref="AD56:AG57" si="7">AA36</f>
        <v>0</v>
      </c>
      <c r="AE56" s="55">
        <f t="shared" si="7"/>
        <v>0</v>
      </c>
      <c r="AF56" s="57">
        <f t="shared" si="7"/>
        <v>0</v>
      </c>
      <c r="AG56" s="57">
        <f t="shared" si="7"/>
        <v>0</v>
      </c>
      <c r="AH56" s="34"/>
      <c r="AI56" s="56" t="str" cm="1">
        <f t="array" ref="AI56">_xlfn.IFS(OR(AG56&gt;AD36,AF56&gt;AC36),"KO : Le montant retenu est supérieur au montant présenté. Merci de revoir la ligne de recettes ou plafonner son montant.",AC36=0,"",AND(AF56=AC36,AG56=AD36),"OK",OR(AF56&lt;AC36,AG56&lt;AD36),"Montant instruit inférieur au montant présenté.")</f>
        <v/>
      </c>
      <c r="AJ56" s="58">
        <f>IF(AD36=0,AC36-AF56,AD36-AG56)</f>
        <v>0</v>
      </c>
    </row>
    <row r="57" spans="1:36" s="16" customFormat="1" x14ac:dyDescent="0.35">
      <c r="A57" s="5"/>
      <c r="B57" s="54">
        <f t="shared" si="3"/>
        <v>0</v>
      </c>
      <c r="C57" s="55">
        <f t="shared" si="3"/>
        <v>0</v>
      </c>
      <c r="D57" s="57">
        <f t="shared" si="3"/>
        <v>0</v>
      </c>
      <c r="E57" s="57">
        <f t="shared" si="3"/>
        <v>0</v>
      </c>
      <c r="F57" s="34"/>
      <c r="G57" s="56" t="str" cm="1">
        <f t="array" ref="G57">_xlfn.IFS(OR(E57&gt;F37,D57&gt;E37),"KO : Le montant retenu est supérieur au montant présenté. Merci de revoir la ligne de recettes ou plafonner son montant.",E37=0,"",AND(D57=E37,E57=F37),"OK",OR(D57&lt;E37,E57&lt;F37),"Montant instruit inférieur au montant présenté.")</f>
        <v/>
      </c>
      <c r="H57" s="58">
        <f>IF(F37=0,E37-D57,F37-E57)</f>
        <v>0</v>
      </c>
      <c r="I57" s="54">
        <f t="shared" si="4"/>
        <v>0</v>
      </c>
      <c r="J57" s="55">
        <f t="shared" si="4"/>
        <v>0</v>
      </c>
      <c r="K57" s="57">
        <f t="shared" si="4"/>
        <v>0</v>
      </c>
      <c r="L57" s="57">
        <f t="shared" si="4"/>
        <v>0</v>
      </c>
      <c r="M57" s="34"/>
      <c r="N57" s="56" t="str" cm="1">
        <f t="array" ref="N57">_xlfn.IFS(OR(L57&gt;L37,K57&gt;K37),"KO : Le montant retenu est supérieur au montant présenté. Merci de revoir la ligne de recettes ou plafonner son montant.",K37=0,"",AND(K57=K37,L57=L37),"OK",OR(K57&lt;K37,L57&lt;L37),"Montant instruit inférieur au montant présenté.")</f>
        <v/>
      </c>
      <c r="O57" s="58">
        <f>IF(L37=0,K37-K57,L37-L57)</f>
        <v>0</v>
      </c>
      <c r="P57" s="54">
        <f t="shared" si="5"/>
        <v>0</v>
      </c>
      <c r="Q57" s="55">
        <f t="shared" si="5"/>
        <v>0</v>
      </c>
      <c r="R57" s="57">
        <f t="shared" si="5"/>
        <v>0</v>
      </c>
      <c r="S57" s="57">
        <f t="shared" si="5"/>
        <v>0</v>
      </c>
      <c r="T57" s="34"/>
      <c r="U57" s="56" t="str" cm="1">
        <f t="array" ref="U57">_xlfn.IFS(OR(S57&gt;R37,R57&gt;Q37),"KO : Le montant retenu est supérieur au montant présenté. Merci de revoir la ligne de recettes ou plafonner son montant.",Q37=0,"",AND(R57=Q37,S57=R37),"OK",OR(R57&lt;Q37,S57&lt;R37),"Montant instruit inférieur au montant présenté.")</f>
        <v/>
      </c>
      <c r="V57" s="58">
        <f>IF(R37=0,Q37-R57,R37-S57)</f>
        <v>0</v>
      </c>
      <c r="W57" s="54">
        <f t="shared" si="6"/>
        <v>0</v>
      </c>
      <c r="X57" s="55">
        <f t="shared" si="6"/>
        <v>0</v>
      </c>
      <c r="Y57" s="57">
        <f t="shared" si="6"/>
        <v>0</v>
      </c>
      <c r="Z57" s="57">
        <f t="shared" si="6"/>
        <v>0</v>
      </c>
      <c r="AA57" s="34"/>
      <c r="AB57" s="56" t="str" cm="1">
        <f t="array" ref="AB57">_xlfn.IFS(OR(Z57&gt;X37,Y57&gt;W37),"KO : Le montant retenu est supérieur au montant présenté. Merci de revoir la ligne de recettes ou plafonner son montant.",W37=0,"",AND(Y57=W37,Z57=X37),"OK",OR(Y57&lt;W37,Z57&lt;X37),"Montant instruit inférieur au montant présenté.")</f>
        <v/>
      </c>
      <c r="AC57" s="58">
        <f>IF(X37=0,W37-Y57,X37-Z57)</f>
        <v>0</v>
      </c>
      <c r="AD57" s="54">
        <f t="shared" si="7"/>
        <v>0</v>
      </c>
      <c r="AE57" s="55">
        <f t="shared" si="7"/>
        <v>0</v>
      </c>
      <c r="AF57" s="57">
        <f t="shared" si="7"/>
        <v>0</v>
      </c>
      <c r="AG57" s="57">
        <f t="shared" si="7"/>
        <v>0</v>
      </c>
      <c r="AH57" s="34"/>
      <c r="AI57" s="56" t="str" cm="1">
        <f t="array" ref="AI57">_xlfn.IFS(OR(AG57&gt;AD37,AF57&gt;AC37),"KO : Le montant retenu est supérieur au montant présenté. Merci de revoir la ligne de recettes ou plafonner son montant.",AC37=0,"",AND(AF57=AC37,AG57=AD37),"OK",OR(AF57&lt;AC37,AG57&lt;AD37),"Montant instruit inférieur au montant présenté.")</f>
        <v/>
      </c>
      <c r="AJ57" s="58">
        <f>IF(AD37=0,AC37-AF57,AD37-AG57)</f>
        <v>0</v>
      </c>
    </row>
    <row r="58" spans="1:36" s="16" customFormat="1" x14ac:dyDescent="0.35">
      <c r="A58" s="5"/>
      <c r="B58" s="54">
        <f t="shared" ref="B58:D66" si="8">C38</f>
        <v>0</v>
      </c>
      <c r="C58" s="55">
        <f t="shared" si="8"/>
        <v>0</v>
      </c>
      <c r="D58" s="57">
        <f>E38</f>
        <v>0</v>
      </c>
      <c r="E58" s="57">
        <f t="shared" ref="E58" si="9">F38</f>
        <v>0</v>
      </c>
      <c r="F58" s="34"/>
      <c r="G58" s="56" t="str" cm="1">
        <f t="array" ref="G58">_xlfn.IFS(OR(E58&gt;F38,D58&gt;E38),"KO : Le montant retenu est supérieur au montant présenté. Merci de revoir la ligne de recettes ou plafonner son montant.",E38=0,"",AND(D58=E38,E58=F38),"OK",OR(D58&lt;E38,E58&lt;F38),"Montant instruit inférieur au montant présenté.")</f>
        <v/>
      </c>
      <c r="H58" s="58">
        <f t="shared" ref="H58:H66" si="10">IF(F38=0,E38-D58,F38-E58)</f>
        <v>0</v>
      </c>
      <c r="I58" s="54">
        <f t="shared" ref="I58:I66" si="11">I38</f>
        <v>0</v>
      </c>
      <c r="J58" s="55">
        <f t="shared" ref="J58:J66" si="12">J38</f>
        <v>0</v>
      </c>
      <c r="K58" s="57">
        <f>K38</f>
        <v>0</v>
      </c>
      <c r="L58" s="57">
        <f t="shared" ref="K58:L66" si="13">L38</f>
        <v>0</v>
      </c>
      <c r="M58" s="34"/>
      <c r="N58" s="56" t="str" cm="1">
        <f t="array" ref="N58">_xlfn.IFS(OR(L58&gt;L38,K58&gt;K38),"KO : Le montant retenu est supérieur au montant présenté. Merci de revoir la ligne de recettes ou plafonner son montant.",K38=0,"",AND(K58=K38,L58=L38),"OK",OR(K58&lt;K38,L58&lt;L38),"Montant instruit inférieur au montant présenté.")</f>
        <v/>
      </c>
      <c r="O58" s="58">
        <f t="shared" ref="O58:O66" si="14">IF(L38=0,K38-K58,L38-L58)</f>
        <v>0</v>
      </c>
      <c r="P58" s="54">
        <f t="shared" ref="P58:S66" si="15">O38</f>
        <v>0</v>
      </c>
      <c r="Q58" s="55">
        <f t="shared" si="15"/>
        <v>0</v>
      </c>
      <c r="R58" s="57">
        <f t="shared" si="15"/>
        <v>0</v>
      </c>
      <c r="S58" s="57">
        <f t="shared" si="15"/>
        <v>0</v>
      </c>
      <c r="T58" s="34"/>
      <c r="U58" s="56" t="str" cm="1">
        <f t="array" ref="U58">_xlfn.IFS(OR(S58&gt;R38,R58&gt;Q38),"KO : Le montant retenu est supérieur au montant présenté. Merci de revoir la ligne de recettes ou plafonner son montant.",Q38=0,"",AND(R58=Q38,S58=R38),"OK",OR(R58&lt;Q38,S58&lt;R38),"Montant instruit inférieur au montant présenté.")</f>
        <v/>
      </c>
      <c r="V58" s="58">
        <f t="shared" ref="V58:V66" si="16">IF(R38=0,Q38-R58,R38-S58)</f>
        <v>0</v>
      </c>
      <c r="W58" s="54">
        <f t="shared" ref="W58:W66" si="17">U38</f>
        <v>0</v>
      </c>
      <c r="X58" s="55">
        <f t="shared" ref="X58:X66" si="18">V38</f>
        <v>0</v>
      </c>
      <c r="Y58" s="57">
        <f>W38</f>
        <v>0</v>
      </c>
      <c r="Z58" s="57">
        <f>X38</f>
        <v>0</v>
      </c>
      <c r="AA58" s="34"/>
      <c r="AB58" s="56" t="str" cm="1">
        <f t="array" ref="AB58">_xlfn.IFS(OR(Z58&gt;X38,Y58&gt;W38),"KO : Le montant retenu est supérieur au montant présenté. Merci de revoir la ligne de recettes ou plafonner son montant.",W38=0,"",AND(Y58=W38,Z58=X38),"OK",OR(Y58&lt;W38,Z58&lt;X38),"Montant instruit inférieur au montant présenté.")</f>
        <v/>
      </c>
      <c r="AC58" s="58">
        <f t="shared" ref="AC58:AC66" si="19">IF(X38=0,W38-Y58,X38-Z58)</f>
        <v>0</v>
      </c>
      <c r="AD58" s="54">
        <f t="shared" ref="AD58:AD66" si="20">AA38</f>
        <v>0</v>
      </c>
      <c r="AE58" s="55">
        <f t="shared" ref="AE58:AE66" si="21">AB38</f>
        <v>0</v>
      </c>
      <c r="AF58" s="57">
        <f t="shared" ref="AF58:AF66" si="22">AC38</f>
        <v>0</v>
      </c>
      <c r="AG58" s="57">
        <f t="shared" ref="AG58:AG66" si="23">AD38</f>
        <v>0</v>
      </c>
      <c r="AH58" s="34"/>
      <c r="AI58" s="56" t="str" cm="1">
        <f t="array" ref="AI58">_xlfn.IFS(OR(AG58&gt;AD38,AF58&gt;AC38),"KO : Le montant retenu est supérieur au montant présenté. Merci de revoir la ligne de recettes ou plafonner son montant.",AC38=0,"",AND(AF58=AC38,AG58=AD38),"OK",OR(AF58&lt;AC38,AG58&lt;AD38),"Montant instruit inférieur au montant présenté.")</f>
        <v/>
      </c>
      <c r="AJ58" s="58">
        <f t="shared" ref="AJ58:AJ66" si="24">IF(AD38=0,AC38-AF58,AD38-AG58)</f>
        <v>0</v>
      </c>
    </row>
    <row r="59" spans="1:36" s="16" customFormat="1" x14ac:dyDescent="0.35">
      <c r="A59" s="5"/>
      <c r="B59" s="54">
        <f t="shared" si="8"/>
        <v>0</v>
      </c>
      <c r="C59" s="55">
        <f t="shared" si="8"/>
        <v>0</v>
      </c>
      <c r="D59" s="57">
        <f>E39</f>
        <v>0</v>
      </c>
      <c r="E59" s="57">
        <f t="shared" ref="E59" si="25">F39</f>
        <v>0</v>
      </c>
      <c r="F59" s="34"/>
      <c r="G59" s="56" t="str" cm="1">
        <f t="array" ref="G59">_xlfn.IFS(OR(E59&gt;F39,D59&gt;E39),"KO : Le montant retenu est supérieur au montant présenté. Merci de revoir la ligne de recettes ou plafonner son montant.",E39=0,"",AND(D59=E39,E59=F39),"OK",OR(D59&lt;E39,E59&lt;F39),"Montant instruit inférieur au montant présenté.")</f>
        <v/>
      </c>
      <c r="H59" s="58">
        <f t="shared" si="10"/>
        <v>0</v>
      </c>
      <c r="I59" s="54">
        <f t="shared" si="11"/>
        <v>0</v>
      </c>
      <c r="J59" s="55">
        <f t="shared" si="12"/>
        <v>0</v>
      </c>
      <c r="K59" s="57">
        <f t="shared" si="13"/>
        <v>0</v>
      </c>
      <c r="L59" s="57">
        <f t="shared" si="13"/>
        <v>0</v>
      </c>
      <c r="M59" s="34"/>
      <c r="N59" s="56" t="str" cm="1">
        <f t="array" ref="N59">_xlfn.IFS(OR(L59&gt;L39,K59&gt;K39),"KO : Le montant retenu est supérieur au montant présenté. Merci de revoir la ligne de recettes ou plafonner son montant.",K39=0,"",AND(K59=K39,L59=L39),"OK",OR(K59&lt;K39,L59&lt;L39),"Montant instruit inférieur au montant présenté.")</f>
        <v/>
      </c>
      <c r="O59" s="58">
        <f t="shared" si="14"/>
        <v>0</v>
      </c>
      <c r="P59" s="54">
        <f t="shared" si="15"/>
        <v>0</v>
      </c>
      <c r="Q59" s="55">
        <f t="shared" si="15"/>
        <v>0</v>
      </c>
      <c r="R59" s="57">
        <f t="shared" si="15"/>
        <v>0</v>
      </c>
      <c r="S59" s="57">
        <f t="shared" si="15"/>
        <v>0</v>
      </c>
      <c r="T59" s="34"/>
      <c r="U59" s="56" t="str" cm="1">
        <f t="array" ref="U59">_xlfn.IFS(OR(S59&gt;R39,R59&gt;Q39),"KO : Le montant retenu est supérieur au montant présenté. Merci de revoir la ligne de recettes ou plafonner son montant.",Q39=0,"",AND(R59=Q39,S59=R39),"OK",OR(R59&lt;Q39,S59&lt;R39),"Montant instruit inférieur au montant présenté.")</f>
        <v/>
      </c>
      <c r="V59" s="58">
        <f t="shared" si="16"/>
        <v>0</v>
      </c>
      <c r="W59" s="54">
        <f t="shared" si="17"/>
        <v>0</v>
      </c>
      <c r="X59" s="55">
        <f t="shared" si="18"/>
        <v>0</v>
      </c>
      <c r="Y59" s="57">
        <f t="shared" ref="Y59:Y66" si="26">W39</f>
        <v>0</v>
      </c>
      <c r="Z59" s="57">
        <f t="shared" ref="Z59:Z66" si="27">X39</f>
        <v>0</v>
      </c>
      <c r="AA59" s="34"/>
      <c r="AB59" s="56" t="str" cm="1">
        <f t="array" ref="AB59">_xlfn.IFS(OR(Z59&gt;X39,Y59&gt;W39),"KO : Le montant retenu est supérieur au montant présenté. Merci de revoir la ligne de recettes ou plafonner son montant.",W39=0,"",AND(Y59=W39,Z59=X39),"OK",OR(Y59&lt;W39,Z59&lt;X39),"Montant instruit inférieur au montant présenté.")</f>
        <v/>
      </c>
      <c r="AC59" s="58">
        <f t="shared" si="19"/>
        <v>0</v>
      </c>
      <c r="AD59" s="54">
        <f t="shared" si="20"/>
        <v>0</v>
      </c>
      <c r="AE59" s="55">
        <f t="shared" si="21"/>
        <v>0</v>
      </c>
      <c r="AF59" s="57">
        <f t="shared" si="22"/>
        <v>0</v>
      </c>
      <c r="AG59" s="57">
        <f t="shared" si="23"/>
        <v>0</v>
      </c>
      <c r="AH59" s="34"/>
      <c r="AI59" s="56" t="str" cm="1">
        <f t="array" ref="AI59">_xlfn.IFS(OR(AG59&gt;AD39,AF59&gt;AC39),"KO : Le montant retenu est supérieur au montant présenté. Merci de revoir la ligne de recettes ou plafonner son montant.",AC39=0,"",AND(AF59=AC39,AG59=AD39),"OK",OR(AF59&lt;AC39,AG59&lt;AD39),"Montant instruit inférieur au montant présenté.")</f>
        <v/>
      </c>
      <c r="AJ59" s="58">
        <f t="shared" si="24"/>
        <v>0</v>
      </c>
    </row>
    <row r="60" spans="1:36" s="16" customFormat="1" x14ac:dyDescent="0.35">
      <c r="A60" s="5"/>
      <c r="B60" s="54">
        <f t="shared" si="8"/>
        <v>0</v>
      </c>
      <c r="C60" s="55">
        <f t="shared" si="8"/>
        <v>0</v>
      </c>
      <c r="D60" s="57">
        <f t="shared" si="8"/>
        <v>0</v>
      </c>
      <c r="E60" s="57">
        <f t="shared" ref="E60" si="28">F40</f>
        <v>0</v>
      </c>
      <c r="F60" s="34"/>
      <c r="G60" s="56" t="str" cm="1">
        <f t="array" ref="G60">_xlfn.IFS(OR(E60&gt;F40,D60&gt;E40),"KO : Le montant retenu est supérieur au montant présenté. Merci de revoir la ligne de recettes ou plafonner son montant.",E40=0,"",AND(D60=E40,E60=F40),"OK",OR(D60&lt;E40,E60&lt;F40),"Montant instruit inférieur au montant présenté.")</f>
        <v/>
      </c>
      <c r="H60" s="58">
        <f t="shared" si="10"/>
        <v>0</v>
      </c>
      <c r="I60" s="54">
        <f t="shared" si="11"/>
        <v>0</v>
      </c>
      <c r="J60" s="55">
        <f t="shared" si="12"/>
        <v>0</v>
      </c>
      <c r="K60" s="57">
        <f t="shared" si="13"/>
        <v>0</v>
      </c>
      <c r="L60" s="57">
        <f t="shared" si="13"/>
        <v>0</v>
      </c>
      <c r="M60" s="34"/>
      <c r="N60" s="56" t="str" cm="1">
        <f t="array" ref="N60">_xlfn.IFS(OR(L60&gt;L40,K60&gt;K40),"KO : Le montant retenu est supérieur au montant présenté. Merci de revoir la ligne de recettes ou plafonner son montant.",K40=0,"",AND(K60=K40,L60=L40),"OK",OR(K60&lt;K40,L60&lt;L40),"Montant instruit inférieur au montant présenté.")</f>
        <v/>
      </c>
      <c r="O60" s="58">
        <f t="shared" si="14"/>
        <v>0</v>
      </c>
      <c r="P60" s="54">
        <f t="shared" si="15"/>
        <v>0</v>
      </c>
      <c r="Q60" s="55">
        <f t="shared" si="15"/>
        <v>0</v>
      </c>
      <c r="R60" s="57">
        <f t="shared" si="15"/>
        <v>0</v>
      </c>
      <c r="S60" s="57">
        <f t="shared" si="15"/>
        <v>0</v>
      </c>
      <c r="T60" s="34"/>
      <c r="U60" s="56" t="str" cm="1">
        <f t="array" ref="U60">_xlfn.IFS(OR(S60&gt;R40,R60&gt;Q40),"KO : Le montant retenu est supérieur au montant présenté. Merci de revoir la ligne de recettes ou plafonner son montant.",Q40=0,"",AND(R60=Q40,S60=R40),"OK",OR(R60&lt;Q40,S60&lt;R40),"Montant instruit inférieur au montant présenté.")</f>
        <v/>
      </c>
      <c r="V60" s="58">
        <f t="shared" si="16"/>
        <v>0</v>
      </c>
      <c r="W60" s="54">
        <f t="shared" si="17"/>
        <v>0</v>
      </c>
      <c r="X60" s="55">
        <f t="shared" si="18"/>
        <v>0</v>
      </c>
      <c r="Y60" s="57">
        <f t="shared" si="26"/>
        <v>0</v>
      </c>
      <c r="Z60" s="57">
        <f t="shared" si="27"/>
        <v>0</v>
      </c>
      <c r="AA60" s="34"/>
      <c r="AB60" s="56" t="str" cm="1">
        <f t="array" ref="AB60">_xlfn.IFS(OR(Z60&gt;X40,Y60&gt;W40),"KO : Le montant retenu est supérieur au montant présenté. Merci de revoir la ligne de recettes ou plafonner son montant.",W40=0,"",AND(Y60=W40,Z60=X40),"OK",OR(Y60&lt;W40,Z60&lt;X40),"Montant instruit inférieur au montant présenté.")</f>
        <v/>
      </c>
      <c r="AC60" s="58">
        <f t="shared" si="19"/>
        <v>0</v>
      </c>
      <c r="AD60" s="54">
        <f t="shared" si="20"/>
        <v>0</v>
      </c>
      <c r="AE60" s="55">
        <f t="shared" si="21"/>
        <v>0</v>
      </c>
      <c r="AF60" s="57">
        <f t="shared" si="22"/>
        <v>0</v>
      </c>
      <c r="AG60" s="57">
        <f t="shared" si="23"/>
        <v>0</v>
      </c>
      <c r="AH60" s="34"/>
      <c r="AI60" s="56" t="str" cm="1">
        <f t="array" ref="AI60">_xlfn.IFS(OR(AG60&gt;AD40,AF60&gt;AC40),"KO : Le montant retenu est supérieur au montant présenté. Merci de revoir la ligne de recettes ou plafonner son montant.",AC40=0,"",AND(AF60=AC40,AG60=AD40),"OK",OR(AF60&lt;AC40,AG60&lt;AD40),"Montant instruit inférieur au montant présenté.")</f>
        <v/>
      </c>
      <c r="AJ60" s="58">
        <f t="shared" si="24"/>
        <v>0</v>
      </c>
    </row>
    <row r="61" spans="1:36" s="16" customFormat="1" x14ac:dyDescent="0.35">
      <c r="A61" s="5"/>
      <c r="B61" s="54">
        <f t="shared" si="8"/>
        <v>0</v>
      </c>
      <c r="C61" s="55">
        <f t="shared" si="8"/>
        <v>0</v>
      </c>
      <c r="D61" s="57">
        <f t="shared" si="8"/>
        <v>0</v>
      </c>
      <c r="E61" s="57">
        <f t="shared" ref="E61" si="29">F41</f>
        <v>0</v>
      </c>
      <c r="F61" s="34"/>
      <c r="G61" s="56" t="str" cm="1">
        <f t="array" ref="G61">_xlfn.IFS(OR(E61&gt;F41,D61&gt;E41),"KO : Le montant retenu est supérieur au montant présenté. Merci de revoir la ligne de recettes ou plafonner son montant.",E41=0,"",AND(D61=E41,E61=F41),"OK",OR(D61&lt;E41,E61&lt;F41),"Montant instruit inférieur au montant présenté.")</f>
        <v/>
      </c>
      <c r="H61" s="58">
        <f t="shared" si="10"/>
        <v>0</v>
      </c>
      <c r="I61" s="54">
        <f t="shared" si="11"/>
        <v>0</v>
      </c>
      <c r="J61" s="55">
        <f t="shared" si="12"/>
        <v>0</v>
      </c>
      <c r="K61" s="57">
        <f t="shared" si="13"/>
        <v>0</v>
      </c>
      <c r="L61" s="57">
        <f t="shared" si="13"/>
        <v>0</v>
      </c>
      <c r="M61" s="34"/>
      <c r="N61" s="56" t="str" cm="1">
        <f t="array" ref="N61">_xlfn.IFS(OR(L61&gt;L41,K61&gt;K41),"KO : Le montant retenu est supérieur au montant présenté. Merci de revoir la ligne de recettes ou plafonner son montant.",K41=0,"",AND(K61=K41,L61=L41),"OK",OR(K61&lt;K41,L61&lt;L41),"Montant instruit inférieur au montant présenté.")</f>
        <v/>
      </c>
      <c r="O61" s="58">
        <f t="shared" si="14"/>
        <v>0</v>
      </c>
      <c r="P61" s="54">
        <f t="shared" si="15"/>
        <v>0</v>
      </c>
      <c r="Q61" s="55">
        <f t="shared" si="15"/>
        <v>0</v>
      </c>
      <c r="R61" s="57">
        <f t="shared" si="15"/>
        <v>0</v>
      </c>
      <c r="S61" s="57">
        <f t="shared" si="15"/>
        <v>0</v>
      </c>
      <c r="T61" s="34"/>
      <c r="U61" s="56" t="str" cm="1">
        <f t="array" ref="U61">_xlfn.IFS(OR(S61&gt;R41,R61&gt;Q41),"KO : Le montant retenu est supérieur au montant présenté. Merci de revoir la ligne de recettes ou plafonner son montant.",Q41=0,"",AND(R61=Q41,S61=R41),"OK",OR(R61&lt;Q41,S61&lt;R41),"Montant instruit inférieur au montant présenté.")</f>
        <v/>
      </c>
      <c r="V61" s="58">
        <f t="shared" si="16"/>
        <v>0</v>
      </c>
      <c r="W61" s="54">
        <f t="shared" si="17"/>
        <v>0</v>
      </c>
      <c r="X61" s="55">
        <f t="shared" si="18"/>
        <v>0</v>
      </c>
      <c r="Y61" s="57">
        <f t="shared" si="26"/>
        <v>0</v>
      </c>
      <c r="Z61" s="57">
        <f t="shared" si="27"/>
        <v>0</v>
      </c>
      <c r="AA61" s="34"/>
      <c r="AB61" s="56" t="str" cm="1">
        <f t="array" ref="AB61">_xlfn.IFS(OR(Z61&gt;X41,Y61&gt;W41),"KO : Le montant retenu est supérieur au montant présenté. Merci de revoir la ligne de recettes ou plafonner son montant.",W41=0,"",AND(Y61=W41,Z61=X41),"OK",OR(Y61&lt;W41,Z61&lt;X41),"Montant instruit inférieur au montant présenté.")</f>
        <v/>
      </c>
      <c r="AC61" s="58">
        <f t="shared" si="19"/>
        <v>0</v>
      </c>
      <c r="AD61" s="54">
        <f t="shared" si="20"/>
        <v>0</v>
      </c>
      <c r="AE61" s="55">
        <f t="shared" si="21"/>
        <v>0</v>
      </c>
      <c r="AF61" s="57">
        <f t="shared" si="22"/>
        <v>0</v>
      </c>
      <c r="AG61" s="57">
        <f t="shared" si="23"/>
        <v>0</v>
      </c>
      <c r="AH61" s="34"/>
      <c r="AI61" s="56" t="str" cm="1">
        <f t="array" ref="AI61">_xlfn.IFS(OR(AG61&gt;AD41,AF61&gt;AC41),"KO : Le montant retenu est supérieur au montant présenté. Merci de revoir la ligne de recettes ou plafonner son montant.",AC41=0,"",AND(AF61=AC41,AG61=AD41),"OK",OR(AF61&lt;AC41,AG61&lt;AD41),"Montant instruit inférieur au montant présenté.")</f>
        <v/>
      </c>
      <c r="AJ61" s="58">
        <f t="shared" si="24"/>
        <v>0</v>
      </c>
    </row>
    <row r="62" spans="1:36" s="16" customFormat="1" x14ac:dyDescent="0.35">
      <c r="A62" s="5"/>
      <c r="B62" s="54">
        <f t="shared" si="8"/>
        <v>0</v>
      </c>
      <c r="C62" s="55">
        <f t="shared" si="8"/>
        <v>0</v>
      </c>
      <c r="D62" s="57">
        <f t="shared" si="8"/>
        <v>0</v>
      </c>
      <c r="E62" s="57">
        <f t="shared" ref="E62" si="30">F42</f>
        <v>0</v>
      </c>
      <c r="F62" s="34"/>
      <c r="G62" s="56" t="str" cm="1">
        <f t="array" ref="G62">_xlfn.IFS(OR(E62&gt;F42,D62&gt;E42),"KO : Le montant retenu est supérieur au montant présenté. Merci de revoir la ligne de recettes ou plafonner son montant.",E42=0,"",AND(D62=E42,E62=F42),"OK",OR(D62&lt;E42,E62&lt;F42),"Montant instruit inférieur au montant présenté.")</f>
        <v/>
      </c>
      <c r="H62" s="58">
        <f t="shared" si="10"/>
        <v>0</v>
      </c>
      <c r="I62" s="54">
        <f t="shared" si="11"/>
        <v>0</v>
      </c>
      <c r="J62" s="55">
        <f t="shared" si="12"/>
        <v>0</v>
      </c>
      <c r="K62" s="57">
        <f t="shared" si="13"/>
        <v>0</v>
      </c>
      <c r="L62" s="57">
        <f t="shared" si="13"/>
        <v>0</v>
      </c>
      <c r="M62" s="34"/>
      <c r="N62" s="56" t="str" cm="1">
        <f t="array" ref="N62">_xlfn.IFS(OR(L62&gt;L42,K62&gt;K42),"KO : Le montant retenu est supérieur au montant présenté. Merci de revoir la ligne de recettes ou plafonner son montant.",K42=0,"",AND(K62=K42,L62=L42),"OK",OR(K62&lt;K42,L62&lt;L42),"Montant instruit inférieur au montant présenté.")</f>
        <v/>
      </c>
      <c r="O62" s="58">
        <f t="shared" si="14"/>
        <v>0</v>
      </c>
      <c r="P62" s="54">
        <f t="shared" si="15"/>
        <v>0</v>
      </c>
      <c r="Q62" s="55">
        <f t="shared" si="15"/>
        <v>0</v>
      </c>
      <c r="R62" s="57">
        <f t="shared" si="15"/>
        <v>0</v>
      </c>
      <c r="S62" s="57">
        <f t="shared" si="15"/>
        <v>0</v>
      </c>
      <c r="T62" s="34"/>
      <c r="U62" s="56" t="str" cm="1">
        <f t="array" ref="U62">_xlfn.IFS(OR(S62&gt;R42,R62&gt;Q42),"KO : Le montant retenu est supérieur au montant présenté. Merci de revoir la ligne de recettes ou plafonner son montant.",Q42=0,"",AND(R62=Q42,S62=R42),"OK",OR(R62&lt;Q42,S62&lt;R42),"Montant instruit inférieur au montant présenté.")</f>
        <v/>
      </c>
      <c r="V62" s="58">
        <f t="shared" si="16"/>
        <v>0</v>
      </c>
      <c r="W62" s="54">
        <f t="shared" si="17"/>
        <v>0</v>
      </c>
      <c r="X62" s="55">
        <f t="shared" si="18"/>
        <v>0</v>
      </c>
      <c r="Y62" s="57">
        <f t="shared" si="26"/>
        <v>0</v>
      </c>
      <c r="Z62" s="57">
        <f t="shared" si="27"/>
        <v>0</v>
      </c>
      <c r="AA62" s="34"/>
      <c r="AB62" s="56" t="str" cm="1">
        <f t="array" ref="AB62">_xlfn.IFS(OR(Z62&gt;X42,Y62&gt;W42),"KO : Le montant retenu est supérieur au montant présenté. Merci de revoir la ligne de recettes ou plafonner son montant.",W42=0,"",AND(Y62=W42,Z62=X42),"OK",OR(Y62&lt;W42,Z62&lt;X42),"Montant instruit inférieur au montant présenté.")</f>
        <v/>
      </c>
      <c r="AC62" s="58">
        <f t="shared" si="19"/>
        <v>0</v>
      </c>
      <c r="AD62" s="54">
        <f t="shared" si="20"/>
        <v>0</v>
      </c>
      <c r="AE62" s="55">
        <f t="shared" si="21"/>
        <v>0</v>
      </c>
      <c r="AF62" s="57">
        <f t="shared" si="22"/>
        <v>0</v>
      </c>
      <c r="AG62" s="57">
        <f t="shared" si="23"/>
        <v>0</v>
      </c>
      <c r="AH62" s="34"/>
      <c r="AI62" s="56" t="str" cm="1">
        <f t="array" ref="AI62">_xlfn.IFS(OR(AG62&gt;AD42,AF62&gt;AC42),"KO : Le montant retenu est supérieur au montant présenté. Merci de revoir la ligne de recettes ou plafonner son montant.",AC42=0,"",AND(AF62=AC42,AG62=AD42),"OK",OR(AF62&lt;AC42,AG62&lt;AD42),"Montant instruit inférieur au montant présenté.")</f>
        <v/>
      </c>
      <c r="AJ62" s="58">
        <f t="shared" si="24"/>
        <v>0</v>
      </c>
    </row>
    <row r="63" spans="1:36" s="16" customFormat="1" x14ac:dyDescent="0.35">
      <c r="A63" s="5"/>
      <c r="B63" s="54">
        <f t="shared" si="8"/>
        <v>0</v>
      </c>
      <c r="C63" s="55">
        <f t="shared" si="8"/>
        <v>0</v>
      </c>
      <c r="D63" s="57">
        <f t="shared" si="8"/>
        <v>0</v>
      </c>
      <c r="E63" s="57">
        <f t="shared" ref="E63" si="31">F43</f>
        <v>0</v>
      </c>
      <c r="F63" s="34"/>
      <c r="G63" s="56" t="str" cm="1">
        <f t="array" ref="G63">_xlfn.IFS(OR(E63&gt;F43,D63&gt;E43),"KO : Le montant retenu est supérieur au montant présenté. Merci de revoir la ligne de recettes ou plafonner son montant.",E43=0,"",AND(D63=E43,E63=F43),"OK",OR(D63&lt;E43,E63&lt;F43),"Montant instruit inférieur au montant présenté.")</f>
        <v/>
      </c>
      <c r="H63" s="58">
        <f t="shared" si="10"/>
        <v>0</v>
      </c>
      <c r="I63" s="54">
        <f t="shared" si="11"/>
        <v>0</v>
      </c>
      <c r="J63" s="55">
        <f t="shared" si="12"/>
        <v>0</v>
      </c>
      <c r="K63" s="57">
        <f t="shared" si="13"/>
        <v>0</v>
      </c>
      <c r="L63" s="57">
        <f t="shared" si="13"/>
        <v>0</v>
      </c>
      <c r="M63" s="34"/>
      <c r="N63" s="56" t="str" cm="1">
        <f t="array" ref="N63">_xlfn.IFS(OR(L63&gt;L43,K63&gt;K43),"KO : Le montant retenu est supérieur au montant présenté. Merci de revoir la ligne de recettes ou plafonner son montant.",K43=0,"",AND(K63=K43,L63=L43),"OK",OR(K63&lt;K43,L63&lt;L43),"Montant instruit inférieur au montant présenté.")</f>
        <v/>
      </c>
      <c r="O63" s="58">
        <f t="shared" si="14"/>
        <v>0</v>
      </c>
      <c r="P63" s="54">
        <f t="shared" si="15"/>
        <v>0</v>
      </c>
      <c r="Q63" s="55">
        <f t="shared" si="15"/>
        <v>0</v>
      </c>
      <c r="R63" s="57">
        <f t="shared" si="15"/>
        <v>0</v>
      </c>
      <c r="S63" s="57">
        <f t="shared" si="15"/>
        <v>0</v>
      </c>
      <c r="T63" s="34"/>
      <c r="U63" s="56" t="str" cm="1">
        <f t="array" ref="U63">_xlfn.IFS(OR(S63&gt;R43,R63&gt;Q43),"KO : Le montant retenu est supérieur au montant présenté. Merci de revoir la ligne de recettes ou plafonner son montant.",Q43=0,"",AND(R63=Q43,S63=R43),"OK",OR(R63&lt;Q43,S63&lt;R43),"Montant instruit inférieur au montant présenté.")</f>
        <v/>
      </c>
      <c r="V63" s="58">
        <f t="shared" si="16"/>
        <v>0</v>
      </c>
      <c r="W63" s="54">
        <f t="shared" si="17"/>
        <v>0</v>
      </c>
      <c r="X63" s="55">
        <f t="shared" si="18"/>
        <v>0</v>
      </c>
      <c r="Y63" s="57">
        <f t="shared" si="26"/>
        <v>0</v>
      </c>
      <c r="Z63" s="57">
        <f t="shared" si="27"/>
        <v>0</v>
      </c>
      <c r="AA63" s="34"/>
      <c r="AB63" s="56" t="str" cm="1">
        <f t="array" ref="AB63">_xlfn.IFS(OR(Z63&gt;X43,Y63&gt;W43),"KO : Le montant retenu est supérieur au montant présenté. Merci de revoir la ligne de recettes ou plafonner son montant.",W43=0,"",AND(Y63=W43,Z63=X43),"OK",OR(Y63&lt;W43,Z63&lt;X43),"Montant instruit inférieur au montant présenté.")</f>
        <v/>
      </c>
      <c r="AC63" s="58">
        <f t="shared" si="19"/>
        <v>0</v>
      </c>
      <c r="AD63" s="54">
        <f t="shared" si="20"/>
        <v>0</v>
      </c>
      <c r="AE63" s="55">
        <f t="shared" si="21"/>
        <v>0</v>
      </c>
      <c r="AF63" s="57">
        <f t="shared" si="22"/>
        <v>0</v>
      </c>
      <c r="AG63" s="57">
        <f t="shared" si="23"/>
        <v>0</v>
      </c>
      <c r="AH63" s="34"/>
      <c r="AI63" s="56" t="str" cm="1">
        <f t="array" ref="AI63">_xlfn.IFS(OR(AG63&gt;AD43,AF63&gt;AC43),"KO : Le montant retenu est supérieur au montant présenté. Merci de revoir la ligne de recettes ou plafonner son montant.",AC43=0,"",AND(AF63=AC43,AG63=AD43),"OK",OR(AF63&lt;AC43,AG63&lt;AD43),"Montant instruit inférieur au montant présenté.")</f>
        <v/>
      </c>
      <c r="AJ63" s="58">
        <f t="shared" si="24"/>
        <v>0</v>
      </c>
    </row>
    <row r="64" spans="1:36" s="16" customFormat="1" x14ac:dyDescent="0.35">
      <c r="A64" s="5"/>
      <c r="B64" s="54">
        <f t="shared" si="8"/>
        <v>0</v>
      </c>
      <c r="C64" s="55">
        <f t="shared" si="8"/>
        <v>0</v>
      </c>
      <c r="D64" s="57">
        <f t="shared" si="8"/>
        <v>0</v>
      </c>
      <c r="E64" s="57">
        <f t="shared" ref="E64" si="32">F44</f>
        <v>0</v>
      </c>
      <c r="F64" s="34"/>
      <c r="G64" s="56" t="str" cm="1">
        <f t="array" ref="G64">_xlfn.IFS(OR(E64&gt;F44,D64&gt;E44),"KO : Le montant retenu est supérieur au montant présenté. Merci de revoir la ligne de recettes ou plafonner son montant.",E44=0,"",AND(D64=E44,E64=F44),"OK",OR(D64&lt;E44,E64&lt;F44),"Montant instruit inférieur au montant présenté.")</f>
        <v/>
      </c>
      <c r="H64" s="58">
        <f t="shared" si="10"/>
        <v>0</v>
      </c>
      <c r="I64" s="54">
        <f t="shared" si="11"/>
        <v>0</v>
      </c>
      <c r="J64" s="55">
        <f t="shared" si="12"/>
        <v>0</v>
      </c>
      <c r="K64" s="57">
        <f t="shared" si="13"/>
        <v>0</v>
      </c>
      <c r="L64" s="57">
        <f t="shared" si="13"/>
        <v>0</v>
      </c>
      <c r="M64" s="34"/>
      <c r="N64" s="56" t="str" cm="1">
        <f t="array" ref="N64">_xlfn.IFS(OR(L64&gt;L44,K64&gt;K44),"KO : Le montant retenu est supérieur au montant présenté. Merci de revoir la ligne de recettes ou plafonner son montant.",K44=0,"",AND(K64=K44,L64=L44),"OK",OR(K64&lt;K44,L64&lt;L44),"Montant instruit inférieur au montant présenté.")</f>
        <v/>
      </c>
      <c r="O64" s="58">
        <f t="shared" si="14"/>
        <v>0</v>
      </c>
      <c r="P64" s="54">
        <f t="shared" si="15"/>
        <v>0</v>
      </c>
      <c r="Q64" s="55">
        <f t="shared" si="15"/>
        <v>0</v>
      </c>
      <c r="R64" s="57">
        <f t="shared" si="15"/>
        <v>0</v>
      </c>
      <c r="S64" s="57">
        <f t="shared" si="15"/>
        <v>0</v>
      </c>
      <c r="T64" s="34"/>
      <c r="U64" s="56" t="str" cm="1">
        <f t="array" ref="U64">_xlfn.IFS(OR(S64&gt;R44,R64&gt;Q44),"KO : Le montant retenu est supérieur au montant présenté. Merci de revoir la ligne de recettes ou plafonner son montant.",Q44=0,"",AND(R64=Q44,S64=R44),"OK",OR(R64&lt;Q44,S64&lt;R44),"Montant instruit inférieur au montant présenté.")</f>
        <v/>
      </c>
      <c r="V64" s="58">
        <f t="shared" si="16"/>
        <v>0</v>
      </c>
      <c r="W64" s="54">
        <f t="shared" si="17"/>
        <v>0</v>
      </c>
      <c r="X64" s="55">
        <f t="shared" si="18"/>
        <v>0</v>
      </c>
      <c r="Y64" s="57">
        <f t="shared" si="26"/>
        <v>0</v>
      </c>
      <c r="Z64" s="57">
        <f t="shared" si="27"/>
        <v>0</v>
      </c>
      <c r="AA64" s="34"/>
      <c r="AB64" s="56" t="str" cm="1">
        <f t="array" ref="AB64">_xlfn.IFS(OR(Z64&gt;X44,Y64&gt;W44),"KO : Le montant retenu est supérieur au montant présenté. Merci de revoir la ligne de recettes ou plafonner son montant.",W44=0,"",AND(Y64=W44,Z64=X44),"OK",OR(Y64&lt;W44,Z64&lt;X44),"Montant instruit inférieur au montant présenté.")</f>
        <v/>
      </c>
      <c r="AC64" s="58">
        <f t="shared" si="19"/>
        <v>0</v>
      </c>
      <c r="AD64" s="54">
        <f t="shared" si="20"/>
        <v>0</v>
      </c>
      <c r="AE64" s="55">
        <f t="shared" si="21"/>
        <v>0</v>
      </c>
      <c r="AF64" s="57">
        <f t="shared" si="22"/>
        <v>0</v>
      </c>
      <c r="AG64" s="57">
        <f t="shared" si="23"/>
        <v>0</v>
      </c>
      <c r="AH64" s="34"/>
      <c r="AI64" s="56" t="str" cm="1">
        <f t="array" ref="AI64">_xlfn.IFS(OR(AG64&gt;AD44,AF64&gt;AC44),"KO : Le montant retenu est supérieur au montant présenté. Merci de revoir la ligne de recettes ou plafonner son montant.",AC44=0,"",AND(AF64=AC44,AG64=AD44),"OK",OR(AF64&lt;AC44,AG64&lt;AD44),"Montant instruit inférieur au montant présenté.")</f>
        <v/>
      </c>
      <c r="AJ64" s="58">
        <f t="shared" si="24"/>
        <v>0</v>
      </c>
    </row>
    <row r="65" spans="1:36" s="16" customFormat="1" x14ac:dyDescent="0.35">
      <c r="A65" s="5"/>
      <c r="B65" s="54">
        <f t="shared" si="8"/>
        <v>0</v>
      </c>
      <c r="C65" s="55">
        <f t="shared" si="8"/>
        <v>0</v>
      </c>
      <c r="D65" s="57">
        <f t="shared" si="8"/>
        <v>0</v>
      </c>
      <c r="E65" s="57">
        <f t="shared" ref="E65" si="33">F45</f>
        <v>0</v>
      </c>
      <c r="F65" s="34"/>
      <c r="G65" s="56" t="str" cm="1">
        <f t="array" ref="G65">_xlfn.IFS(OR(E65&gt;F45,D65&gt;E45),"KO : Le montant retenu est supérieur au montant présenté. Merci de revoir la ligne de recettes ou plafonner son montant.",E45=0,"",AND(D65=E45,E65=F45),"OK",OR(D65&lt;E45,E65&lt;F45),"Montant instruit inférieur au montant présenté.")</f>
        <v/>
      </c>
      <c r="H65" s="58">
        <f t="shared" si="10"/>
        <v>0</v>
      </c>
      <c r="I65" s="54">
        <f t="shared" si="11"/>
        <v>0</v>
      </c>
      <c r="J65" s="55">
        <f t="shared" si="12"/>
        <v>0</v>
      </c>
      <c r="K65" s="57">
        <f t="shared" si="13"/>
        <v>0</v>
      </c>
      <c r="L65" s="57">
        <f t="shared" si="13"/>
        <v>0</v>
      </c>
      <c r="M65" s="34"/>
      <c r="N65" s="56" t="str" cm="1">
        <f t="array" ref="N65">_xlfn.IFS(OR(L65&gt;L45,K65&gt;K45),"KO : Le montant retenu est supérieur au montant présenté. Merci de revoir la ligne de recettes ou plafonner son montant.",K45=0,"",AND(K65=K45,L65=L45),"OK",OR(K65&lt;K45,L65&lt;L45),"Montant instruit inférieur au montant présenté.")</f>
        <v/>
      </c>
      <c r="O65" s="58">
        <f t="shared" si="14"/>
        <v>0</v>
      </c>
      <c r="P65" s="54">
        <f t="shared" si="15"/>
        <v>0</v>
      </c>
      <c r="Q65" s="55">
        <f t="shared" si="15"/>
        <v>0</v>
      </c>
      <c r="R65" s="57">
        <f t="shared" si="15"/>
        <v>0</v>
      </c>
      <c r="S65" s="57">
        <f t="shared" si="15"/>
        <v>0</v>
      </c>
      <c r="T65" s="34"/>
      <c r="U65" s="56" t="str" cm="1">
        <f t="array" ref="U65">_xlfn.IFS(OR(S65&gt;R45,R65&gt;Q45),"KO : Le montant retenu est supérieur au montant présenté. Merci de revoir la ligne de recettes ou plafonner son montant.",Q45=0,"",AND(R65=Q45,S65=R45),"OK",OR(R65&lt;Q45,S65&lt;R45),"Montant instruit inférieur au montant présenté.")</f>
        <v/>
      </c>
      <c r="V65" s="58">
        <f t="shared" si="16"/>
        <v>0</v>
      </c>
      <c r="W65" s="54">
        <f t="shared" si="17"/>
        <v>0</v>
      </c>
      <c r="X65" s="55">
        <f t="shared" si="18"/>
        <v>0</v>
      </c>
      <c r="Y65" s="57">
        <f t="shared" si="26"/>
        <v>0</v>
      </c>
      <c r="Z65" s="57">
        <f t="shared" si="27"/>
        <v>0</v>
      </c>
      <c r="AA65" s="34"/>
      <c r="AB65" s="56" t="str" cm="1">
        <f t="array" ref="AB65">_xlfn.IFS(OR(Z65&gt;X45,Y65&gt;W45),"KO : Le montant retenu est supérieur au montant présenté. Merci de revoir la ligne de recettes ou plafonner son montant.",W45=0,"",AND(Y65=W45,Z65=X45),"OK",OR(Y65&lt;W45,Z65&lt;X45),"Montant instruit inférieur au montant présenté.")</f>
        <v/>
      </c>
      <c r="AC65" s="58">
        <f t="shared" si="19"/>
        <v>0</v>
      </c>
      <c r="AD65" s="54">
        <f t="shared" si="20"/>
        <v>0</v>
      </c>
      <c r="AE65" s="55">
        <f t="shared" si="21"/>
        <v>0</v>
      </c>
      <c r="AF65" s="57">
        <f t="shared" si="22"/>
        <v>0</v>
      </c>
      <c r="AG65" s="57">
        <f t="shared" si="23"/>
        <v>0</v>
      </c>
      <c r="AH65" s="34"/>
      <c r="AI65" s="56" t="str" cm="1">
        <f t="array" ref="AI65">_xlfn.IFS(OR(AG65&gt;AD45,AF65&gt;AC45),"KO : Le montant retenu est supérieur au montant présenté. Merci de revoir la ligne de recettes ou plafonner son montant.",AC45=0,"",AND(AF65=AC45,AG65=AD45),"OK",OR(AF65&lt;AC45,AG65&lt;AD45),"Montant instruit inférieur au montant présenté.")</f>
        <v/>
      </c>
      <c r="AJ65" s="58">
        <f t="shared" si="24"/>
        <v>0</v>
      </c>
    </row>
    <row r="66" spans="1:36" s="16" customFormat="1" x14ac:dyDescent="0.35">
      <c r="A66" s="5"/>
      <c r="B66" s="54">
        <f t="shared" si="8"/>
        <v>0</v>
      </c>
      <c r="C66" s="55">
        <f t="shared" si="8"/>
        <v>0</v>
      </c>
      <c r="D66" s="57">
        <f t="shared" si="8"/>
        <v>0</v>
      </c>
      <c r="E66" s="57">
        <f t="shared" ref="E66" si="34">F46</f>
        <v>0</v>
      </c>
      <c r="F66" s="34"/>
      <c r="G66" s="56" t="str" cm="1">
        <f t="array" ref="G66">_xlfn.IFS(OR(E66&gt;F46,D66&gt;E46),"KO : Le montant retenu est supérieur au montant présenté. Merci de revoir la ligne de recettes ou plafonner son montant.",E46=0,"",AND(D66=E46,E66=F46),"OK",OR(D66&lt;E46,E66&lt;F46),"Montant instruit inférieur au montant présenté.")</f>
        <v/>
      </c>
      <c r="H66" s="58">
        <f t="shared" si="10"/>
        <v>0</v>
      </c>
      <c r="I66" s="54">
        <f t="shared" si="11"/>
        <v>0</v>
      </c>
      <c r="J66" s="55">
        <f t="shared" si="12"/>
        <v>0</v>
      </c>
      <c r="K66" s="57">
        <f t="shared" si="13"/>
        <v>0</v>
      </c>
      <c r="L66" s="57">
        <f t="shared" si="13"/>
        <v>0</v>
      </c>
      <c r="M66" s="34"/>
      <c r="N66" s="56" t="str" cm="1">
        <f t="array" ref="N66">_xlfn.IFS(OR(L66&gt;L46,K66&gt;K46),"KO : Le montant retenu est supérieur au montant présenté. Merci de revoir la ligne de recettes ou plafonner son montant.",K46=0,"",AND(K66=K46,L66=L46),"OK",OR(K66&lt;K46,L66&lt;L46),"Montant instruit inférieur au montant présenté.")</f>
        <v/>
      </c>
      <c r="O66" s="58">
        <f t="shared" si="14"/>
        <v>0</v>
      </c>
      <c r="P66" s="54">
        <f t="shared" si="15"/>
        <v>0</v>
      </c>
      <c r="Q66" s="55">
        <f t="shared" si="15"/>
        <v>0</v>
      </c>
      <c r="R66" s="57">
        <f t="shared" si="15"/>
        <v>0</v>
      </c>
      <c r="S66" s="57">
        <f t="shared" si="15"/>
        <v>0</v>
      </c>
      <c r="T66" s="34"/>
      <c r="U66" s="56" t="str" cm="1">
        <f t="array" ref="U66">_xlfn.IFS(OR(S66&gt;R46,R66&gt;Q46),"KO : Le montant retenu est supérieur au montant présenté. Merci de revoir la ligne de recettes ou plafonner son montant.",Q46=0,"",AND(R66=Q46,S66=R46),"OK",OR(R66&lt;Q46,S66&lt;R46),"Montant instruit inférieur au montant présenté.")</f>
        <v/>
      </c>
      <c r="V66" s="58">
        <f t="shared" si="16"/>
        <v>0</v>
      </c>
      <c r="W66" s="54">
        <f t="shared" si="17"/>
        <v>0</v>
      </c>
      <c r="X66" s="55">
        <f t="shared" si="18"/>
        <v>0</v>
      </c>
      <c r="Y66" s="57">
        <f t="shared" si="26"/>
        <v>0</v>
      </c>
      <c r="Z66" s="57">
        <f t="shared" si="27"/>
        <v>0</v>
      </c>
      <c r="AA66" s="55"/>
      <c r="AB66" s="56" t="str" cm="1">
        <f t="array" ref="AB66">_xlfn.IFS(OR(Z66&gt;X46,Y66&gt;W46),"KO : Le montant retenu est supérieur au montant présenté. Merci de revoir la ligne de recettes ou plafonner son montant.",W46=0,"",AND(Y66=W46,Z66=X46),"OK",OR(Y66&lt;W46,Z66&lt;X46),"Montant instruit inférieur au montant présenté.")</f>
        <v/>
      </c>
      <c r="AC66" s="58">
        <f t="shared" si="19"/>
        <v>0</v>
      </c>
      <c r="AD66" s="54">
        <f t="shared" si="20"/>
        <v>0</v>
      </c>
      <c r="AE66" s="55">
        <f t="shared" si="21"/>
        <v>0</v>
      </c>
      <c r="AF66" s="57">
        <f t="shared" si="22"/>
        <v>0</v>
      </c>
      <c r="AG66" s="57">
        <f t="shared" si="23"/>
        <v>0</v>
      </c>
      <c r="AH66" s="34"/>
      <c r="AI66" s="56" t="str" cm="1">
        <f t="array" ref="AI66">_xlfn.IFS(OR(AG66&gt;AD46,AF66&gt;AC46),"KO : Le montant retenu est supérieur au montant présenté. Merci de revoir la ligne de recettes ou plafonner son montant.",AC46=0,"",AND(AF66=AC46,AG66=AD46),"OK",OR(AF66&lt;AC46,AG66&lt;AD46),"Montant instruit inférieur au montant présenté.")</f>
        <v/>
      </c>
      <c r="AJ66" s="58">
        <f t="shared" si="24"/>
        <v>0</v>
      </c>
    </row>
    <row r="67" spans="1:36" s="16" customFormat="1" ht="15" thickBot="1" x14ac:dyDescent="0.4">
      <c r="A67" s="5"/>
      <c r="B67" s="811" t="s">
        <v>272</v>
      </c>
      <c r="C67" s="812"/>
      <c r="D67" s="42">
        <f>SUM(D57:D66)</f>
        <v>0</v>
      </c>
      <c r="E67" s="42">
        <f>SUM(E57:E66)</f>
        <v>0</v>
      </c>
      <c r="F67" s="49"/>
      <c r="G67" s="50"/>
      <c r="H67" s="59">
        <f>SUM(H57:H66)</f>
        <v>0</v>
      </c>
      <c r="I67" s="811" t="s">
        <v>272</v>
      </c>
      <c r="J67" s="812"/>
      <c r="K67" s="60">
        <f>SUM(K57:K66)</f>
        <v>0</v>
      </c>
      <c r="L67" s="60">
        <f>SUM(L57:L66)</f>
        <v>0</v>
      </c>
      <c r="M67" s="49"/>
      <c r="N67" s="50"/>
      <c r="O67" s="59">
        <f>SUM(O57:O66)</f>
        <v>0</v>
      </c>
      <c r="P67" s="811" t="s">
        <v>272</v>
      </c>
      <c r="Q67" s="812"/>
      <c r="R67" s="60">
        <f>SUM(R57:R66)</f>
        <v>0</v>
      </c>
      <c r="S67" s="60">
        <f>SUM(S57:S66)</f>
        <v>0</v>
      </c>
      <c r="T67" s="49"/>
      <c r="U67" s="50"/>
      <c r="V67" s="59">
        <f>SUM(V57:V66)</f>
        <v>0</v>
      </c>
      <c r="W67" s="811" t="s">
        <v>272</v>
      </c>
      <c r="X67" s="812"/>
      <c r="Y67" s="60">
        <f>SUM(Y57:Y66)</f>
        <v>0</v>
      </c>
      <c r="Z67" s="60">
        <f>SUM(Z57:Z66)</f>
        <v>0</v>
      </c>
      <c r="AA67" s="49"/>
      <c r="AB67" s="50"/>
      <c r="AC67" s="59">
        <f>SUM(AC57:AC66)</f>
        <v>0</v>
      </c>
      <c r="AD67" s="811" t="s">
        <v>272</v>
      </c>
      <c r="AE67" s="812"/>
      <c r="AF67" s="60">
        <f>SUM(AF57:AF66)</f>
        <v>0</v>
      </c>
      <c r="AG67" s="60">
        <f>SUM(AG57:AG66)</f>
        <v>0</v>
      </c>
      <c r="AH67" s="49"/>
      <c r="AI67" s="50"/>
      <c r="AJ67" s="59">
        <f>SUM(AJ57:AJ66)</f>
        <v>0</v>
      </c>
    </row>
    <row r="68" spans="1:36" x14ac:dyDescent="0.35">
      <c r="O68" s="7"/>
      <c r="P68" s="7"/>
      <c r="Q68" s="7"/>
      <c r="R68" s="7"/>
      <c r="S68" s="7"/>
      <c r="T68" s="7"/>
      <c r="U68" s="7"/>
    </row>
    <row r="69" spans="1:36" x14ac:dyDescent="0.35">
      <c r="O69" s="7"/>
      <c r="P69" s="7"/>
      <c r="Q69" s="7"/>
      <c r="R69" s="7"/>
      <c r="S69" s="7"/>
      <c r="T69" s="7"/>
      <c r="U69" s="7"/>
    </row>
    <row r="70" spans="1:36" ht="26" x14ac:dyDescent="0.35">
      <c r="I70" s="801" t="s">
        <v>275</v>
      </c>
      <c r="J70" s="802"/>
      <c r="K70" s="802"/>
      <c r="L70" s="803"/>
      <c r="M70" s="10">
        <f>SUM(IF(E67=0,D67,E67),IF(L67=0,K67,L67),IF(S67=0,R67,S67),IF(Z67=0,Y67,Z67),IF(AG67=0,AF67,AG67))</f>
        <v>0</v>
      </c>
      <c r="O70" s="7"/>
      <c r="P70" s="7"/>
      <c r="Q70" s="7"/>
      <c r="R70" s="7"/>
      <c r="S70" s="7"/>
      <c r="T70" s="7"/>
      <c r="U70" s="7"/>
    </row>
    <row r="71" spans="1:36" ht="26" x14ac:dyDescent="0.35">
      <c r="I71" s="804" t="s">
        <v>276</v>
      </c>
      <c r="J71" s="804"/>
      <c r="K71" s="804"/>
      <c r="L71" s="804"/>
      <c r="M71" s="14">
        <f>SUM(H67,O67,V67,AC67,AJ67)</f>
        <v>0</v>
      </c>
      <c r="O71" s="7"/>
      <c r="P71" s="7"/>
      <c r="Q71" s="7"/>
      <c r="R71" s="7"/>
      <c r="S71" s="7"/>
      <c r="T71" s="7"/>
      <c r="U71" s="7"/>
    </row>
    <row r="72" spans="1:36" x14ac:dyDescent="0.35">
      <c r="O72" s="7"/>
      <c r="P72" s="7"/>
      <c r="Q72" s="7"/>
      <c r="R72" s="7"/>
      <c r="S72" s="7"/>
      <c r="T72" s="7"/>
      <c r="U72" s="7"/>
    </row>
  </sheetData>
  <sheetProtection algorithmName="SHA-512" hashValue="mYXOdectSMtbcaHBQ4+Ct/4qPbQ8ypIhOziDZvPG0dGL8rRX5if/6YlJ72yczMAuUDa/i2cMT33TjTz1qanTDQ==" saltValue="fddOAMREx4Opka706KWRJA==" spinCount="100000" sheet="1" objects="1" scenarios="1"/>
  <mergeCells count="60">
    <mergeCell ref="N33:S33"/>
    <mergeCell ref="T33:Y33"/>
    <mergeCell ref="Z33:AE33"/>
    <mergeCell ref="B32:AE32"/>
    <mergeCell ref="B18:K18"/>
    <mergeCell ref="J12:K12"/>
    <mergeCell ref="H26:I26"/>
    <mergeCell ref="B19:C19"/>
    <mergeCell ref="D19:E19"/>
    <mergeCell ref="B26:C26"/>
    <mergeCell ref="F26:G26"/>
    <mergeCell ref="B21:C21"/>
    <mergeCell ref="D12:E12"/>
    <mergeCell ref="F12:G12"/>
    <mergeCell ref="H12:I12"/>
    <mergeCell ref="B34:B35"/>
    <mergeCell ref="H21:I21"/>
    <mergeCell ref="J19:K19"/>
    <mergeCell ref="J21:K21"/>
    <mergeCell ref="J26:K26"/>
    <mergeCell ref="B33:G33"/>
    <mergeCell ref="H33:M33"/>
    <mergeCell ref="D21:E21"/>
    <mergeCell ref="D26:E26"/>
    <mergeCell ref="F21:G21"/>
    <mergeCell ref="B28:K28"/>
    <mergeCell ref="H34:H35"/>
    <mergeCell ref="B52:AJ52"/>
    <mergeCell ref="W67:X67"/>
    <mergeCell ref="B67:C67"/>
    <mergeCell ref="I3:N3"/>
    <mergeCell ref="I2:N2"/>
    <mergeCell ref="I4:J4"/>
    <mergeCell ref="G49:J49"/>
    <mergeCell ref="B47:D47"/>
    <mergeCell ref="B2:H2"/>
    <mergeCell ref="B3:H3"/>
    <mergeCell ref="B4:C4"/>
    <mergeCell ref="B30:G30"/>
    <mergeCell ref="H30:K30"/>
    <mergeCell ref="F19:G19"/>
    <mergeCell ref="H19:I19"/>
    <mergeCell ref="B12:C12"/>
    <mergeCell ref="P53:V53"/>
    <mergeCell ref="P67:Q67"/>
    <mergeCell ref="W53:AC53"/>
    <mergeCell ref="AD53:AJ53"/>
    <mergeCell ref="AD67:AE67"/>
    <mergeCell ref="I70:L70"/>
    <mergeCell ref="I71:L71"/>
    <mergeCell ref="B53:H53"/>
    <mergeCell ref="I53:O53"/>
    <mergeCell ref="I67:J67"/>
    <mergeCell ref="N34:N35"/>
    <mergeCell ref="T34:T35"/>
    <mergeCell ref="Z34:Z35"/>
    <mergeCell ref="H47:J47"/>
    <mergeCell ref="N47:P47"/>
    <mergeCell ref="T47:V47"/>
    <mergeCell ref="Z47:AB47"/>
  </mergeCells>
  <conditionalFormatting sqref="G56:G66">
    <cfRule type="containsText" dxfId="14" priority="38" operator="containsText" text="OK">
      <formula>NOT(ISERROR(SEARCH("OK",G56)))</formula>
    </cfRule>
    <cfRule type="containsText" dxfId="13" priority="39" operator="containsText" text="KO">
      <formula>NOT(ISERROR(SEARCH("KO",G56)))</formula>
    </cfRule>
    <cfRule type="containsText" dxfId="12" priority="40" operator="containsText" text="Attention">
      <formula>NOT(ISERROR(SEARCH("Attention",G56)))</formula>
    </cfRule>
  </conditionalFormatting>
  <conditionalFormatting sqref="N56:N66">
    <cfRule type="containsText" dxfId="11" priority="17" operator="containsText" text="OK">
      <formula>NOT(ISERROR(SEARCH("OK",N56)))</formula>
    </cfRule>
    <cfRule type="containsText" dxfId="10" priority="18" operator="containsText" text="KO">
      <formula>NOT(ISERROR(SEARCH("KO",N56)))</formula>
    </cfRule>
    <cfRule type="containsText" dxfId="9" priority="19" operator="containsText" text="Attention">
      <formula>NOT(ISERROR(SEARCH("Attention",N56)))</formula>
    </cfRule>
  </conditionalFormatting>
  <conditionalFormatting sqref="U56:U66">
    <cfRule type="containsText" dxfId="8" priority="12" operator="containsText" text="OK">
      <formula>NOT(ISERROR(SEARCH("OK",U56)))</formula>
    </cfRule>
    <cfRule type="containsText" dxfId="7" priority="13" operator="containsText" text="KO">
      <formula>NOT(ISERROR(SEARCH("KO",U56)))</formula>
    </cfRule>
    <cfRule type="containsText" dxfId="6" priority="14" operator="containsText" text="Attention">
      <formula>NOT(ISERROR(SEARCH("Attention",U56)))</formula>
    </cfRule>
  </conditionalFormatting>
  <conditionalFormatting sqref="AB56:AB66">
    <cfRule type="containsText" dxfId="5" priority="7" operator="containsText" text="OK">
      <formula>NOT(ISERROR(SEARCH("OK",AB56)))</formula>
    </cfRule>
    <cfRule type="containsText" dxfId="4" priority="8" operator="containsText" text="KO">
      <formula>NOT(ISERROR(SEARCH("KO",AB56)))</formula>
    </cfRule>
    <cfRule type="containsText" dxfId="3" priority="9" operator="containsText" text="Attention">
      <formula>NOT(ISERROR(SEARCH("Attention",AB56)))</formula>
    </cfRule>
  </conditionalFormatting>
  <conditionalFormatting sqref="AI56:AI66">
    <cfRule type="containsText" dxfId="2" priority="2" operator="containsText" text="OK">
      <formula>NOT(ISERROR(SEARCH("OK",AI56)))</formula>
    </cfRule>
    <cfRule type="containsText" dxfId="1" priority="3" operator="containsText" text="KO">
      <formula>NOT(ISERROR(SEARCH("KO",AI56)))</formula>
    </cfRule>
    <cfRule type="containsText" dxfId="0" priority="4" operator="containsText" text="Attention">
      <formula>NOT(ISERROR(SEARCH("Attention",AI56)))</formula>
    </cfRule>
  </conditionalFormatting>
  <dataValidations disablePrompts="1" count="1">
    <dataValidation type="list" allowBlank="1" showInputMessage="1" showErrorMessage="1" sqref="E5:G10" xr:uid="{BAAB6FDA-971F-46F5-8B21-255D8E98EF24}">
      <formula1>"Oui, Non,"</formula1>
    </dataValidation>
  </dataValidations>
  <pageMargins left="0.7" right="0.7" top="0.75" bottom="0.75"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AD49"/>
  <sheetViews>
    <sheetView showGridLines="0" zoomScale="49" zoomScaleNormal="100" workbookViewId="0">
      <selection activeCell="B10" sqref="B10"/>
    </sheetView>
  </sheetViews>
  <sheetFormatPr baseColWidth="10" defaultColWidth="11.453125" defaultRowHeight="14.5" x14ac:dyDescent="0.35"/>
  <cols>
    <col min="1" max="1" width="6.54296875" style="523" customWidth="1"/>
    <col min="2" max="4" width="24.453125" style="523" customWidth="1"/>
    <col min="5" max="5" width="42.54296875" style="523" bestFit="1" customWidth="1"/>
    <col min="6" max="6" width="39.54296875" style="523" customWidth="1"/>
    <col min="7" max="8" width="36" style="523" customWidth="1"/>
    <col min="9" max="9" width="26.54296875" style="523" customWidth="1"/>
    <col min="10" max="11" width="21.54296875" style="523" customWidth="1"/>
    <col min="12" max="12" width="21.81640625" style="523" customWidth="1"/>
    <col min="13" max="13" width="20.453125" style="523" customWidth="1"/>
    <col min="14" max="14" width="13.1796875" style="523" bestFit="1" customWidth="1"/>
    <col min="15" max="27" width="20.453125" style="523" customWidth="1"/>
    <col min="28" max="28" width="31.1796875" style="523" customWidth="1"/>
    <col min="29" max="29" width="30.54296875" style="523" customWidth="1"/>
    <col min="30" max="30" width="20.453125" style="523" customWidth="1"/>
    <col min="31" max="16384" width="11.453125" style="523"/>
  </cols>
  <sheetData>
    <row r="1" spans="1:30" ht="21" x14ac:dyDescent="0.5">
      <c r="A1" s="859" t="s">
        <v>62</v>
      </c>
      <c r="B1" s="859"/>
      <c r="C1" s="859"/>
      <c r="D1" s="859"/>
      <c r="E1" s="859"/>
    </row>
    <row r="2" spans="1:30" ht="15" thickBot="1" x14ac:dyDescent="0.4"/>
    <row r="3" spans="1:30" ht="31.75" customHeight="1" x14ac:dyDescent="0.35">
      <c r="B3" s="868" t="s">
        <v>111</v>
      </c>
      <c r="C3" s="869"/>
      <c r="D3" s="869"/>
      <c r="E3" s="869"/>
      <c r="F3" s="869"/>
      <c r="G3" s="870"/>
    </row>
    <row r="4" spans="1:30" ht="99" customHeight="1" thickBot="1" x14ac:dyDescent="0.4">
      <c r="B4" s="861" t="s">
        <v>112</v>
      </c>
      <c r="C4" s="862"/>
      <c r="D4" s="862"/>
      <c r="E4" s="862"/>
      <c r="F4" s="862"/>
      <c r="G4" s="863"/>
      <c r="H4" s="635"/>
    </row>
    <row r="5" spans="1:30" ht="35.15" customHeight="1" thickBot="1" x14ac:dyDescent="0.4">
      <c r="B5" s="864"/>
      <c r="C5" s="864"/>
      <c r="D5" s="864"/>
      <c r="E5" s="636"/>
      <c r="F5" s="636"/>
      <c r="G5" s="637"/>
      <c r="H5" s="637"/>
      <c r="I5" s="638"/>
      <c r="J5" s="639"/>
      <c r="K5" s="639"/>
      <c r="L5" s="638"/>
      <c r="M5" s="640"/>
    </row>
    <row r="6" spans="1:30" ht="35.15" customHeight="1" thickBot="1" x14ac:dyDescent="0.4">
      <c r="B6" s="865" t="s">
        <v>277</v>
      </c>
      <c r="C6" s="866"/>
      <c r="D6" s="866"/>
      <c r="E6" s="866"/>
      <c r="F6" s="866"/>
      <c r="G6" s="866"/>
      <c r="H6" s="866"/>
      <c r="I6" s="866"/>
      <c r="J6" s="866"/>
      <c r="K6" s="866"/>
      <c r="L6" s="866"/>
      <c r="M6" s="866"/>
      <c r="N6" s="867"/>
      <c r="O6" s="855" t="s">
        <v>278</v>
      </c>
      <c r="P6" s="856"/>
      <c r="Q6" s="856"/>
      <c r="R6" s="856"/>
      <c r="S6" s="856"/>
      <c r="T6" s="856"/>
      <c r="U6" s="856"/>
      <c r="V6" s="856"/>
      <c r="W6" s="856"/>
      <c r="X6" s="856"/>
      <c r="Y6" s="856"/>
      <c r="Z6" s="856"/>
      <c r="AA6" s="856"/>
      <c r="AB6" s="856"/>
      <c r="AC6" s="856"/>
      <c r="AD6" s="857"/>
    </row>
    <row r="7" spans="1:30" s="641" customFormat="1" ht="60" customHeight="1" thickBot="1" x14ac:dyDescent="0.4">
      <c r="B7" s="642" t="s">
        <v>113</v>
      </c>
      <c r="C7" s="643" t="s">
        <v>317</v>
      </c>
      <c r="D7" s="643" t="s">
        <v>326</v>
      </c>
      <c r="E7" s="643" t="s">
        <v>114</v>
      </c>
      <c r="F7" s="643" t="s">
        <v>327</v>
      </c>
      <c r="G7" s="643" t="s">
        <v>115</v>
      </c>
      <c r="H7" s="643" t="s">
        <v>116</v>
      </c>
      <c r="I7" s="643" t="s">
        <v>117</v>
      </c>
      <c r="J7" s="643" t="s">
        <v>118</v>
      </c>
      <c r="K7" s="643" t="s">
        <v>119</v>
      </c>
      <c r="L7" s="643" t="s">
        <v>120</v>
      </c>
      <c r="M7" s="643" t="s">
        <v>121</v>
      </c>
      <c r="N7" s="644" t="s">
        <v>122</v>
      </c>
      <c r="O7" s="645" t="s">
        <v>113</v>
      </c>
      <c r="P7" s="645" t="s">
        <v>317</v>
      </c>
      <c r="Q7" s="645" t="s">
        <v>323</v>
      </c>
      <c r="R7" s="645" t="s">
        <v>114</v>
      </c>
      <c r="S7" s="645" t="s">
        <v>327</v>
      </c>
      <c r="T7" s="645" t="s">
        <v>115</v>
      </c>
      <c r="U7" s="645" t="s">
        <v>116</v>
      </c>
      <c r="V7" s="645" t="s">
        <v>117</v>
      </c>
      <c r="W7" s="645" t="s">
        <v>118</v>
      </c>
      <c r="X7" s="645" t="s">
        <v>119</v>
      </c>
      <c r="Y7" s="645" t="s">
        <v>120</v>
      </c>
      <c r="Z7" s="645" t="s">
        <v>121</v>
      </c>
      <c r="AA7" s="645" t="s">
        <v>279</v>
      </c>
      <c r="AB7" s="645" t="s">
        <v>280</v>
      </c>
      <c r="AC7" s="645" t="s">
        <v>267</v>
      </c>
      <c r="AD7" s="451" t="s">
        <v>265</v>
      </c>
    </row>
    <row r="8" spans="1:30" s="641" customFormat="1" ht="131" thickBot="1" x14ac:dyDescent="0.4">
      <c r="B8" s="646" t="s">
        <v>123</v>
      </c>
      <c r="C8" s="647" t="s">
        <v>321</v>
      </c>
      <c r="D8" s="647" t="s">
        <v>322</v>
      </c>
      <c r="E8" s="648"/>
      <c r="F8" s="648" t="s">
        <v>124</v>
      </c>
      <c r="G8" s="648" t="s">
        <v>125</v>
      </c>
      <c r="H8" s="648" t="s">
        <v>126</v>
      </c>
      <c r="I8" s="649" t="s">
        <v>127</v>
      </c>
      <c r="J8" s="649" t="s">
        <v>128</v>
      </c>
      <c r="K8" s="649" t="s">
        <v>129</v>
      </c>
      <c r="L8" s="649" t="s">
        <v>130</v>
      </c>
      <c r="M8" s="650" t="s">
        <v>131</v>
      </c>
      <c r="N8" s="651"/>
      <c r="O8" s="652" t="s">
        <v>268</v>
      </c>
      <c r="P8" s="653" t="s">
        <v>268</v>
      </c>
      <c r="Q8" s="653" t="s">
        <v>268</v>
      </c>
      <c r="R8" s="653" t="s">
        <v>268</v>
      </c>
      <c r="S8" s="653" t="s">
        <v>268</v>
      </c>
      <c r="T8" s="653" t="s">
        <v>268</v>
      </c>
      <c r="U8" s="653" t="s">
        <v>268</v>
      </c>
      <c r="V8" s="653" t="s">
        <v>281</v>
      </c>
      <c r="W8" s="653" t="s">
        <v>282</v>
      </c>
      <c r="X8" s="653" t="s">
        <v>283</v>
      </c>
      <c r="Y8" s="653" t="s">
        <v>268</v>
      </c>
      <c r="Z8" s="653" t="s">
        <v>268</v>
      </c>
      <c r="AA8" s="653" t="s">
        <v>284</v>
      </c>
      <c r="AB8" s="653" t="s">
        <v>269</v>
      </c>
      <c r="AC8" s="653" t="s">
        <v>270</v>
      </c>
      <c r="AD8" s="654" t="s">
        <v>271</v>
      </c>
    </row>
    <row r="9" spans="1:30" s="659" customFormat="1" ht="116.5" thickBot="1" x14ac:dyDescent="0.4">
      <c r="A9" s="860"/>
      <c r="B9" s="655" t="s">
        <v>132</v>
      </c>
      <c r="C9" s="656" t="s">
        <v>134</v>
      </c>
      <c r="D9" s="656" t="s">
        <v>133</v>
      </c>
      <c r="E9" s="656" t="s">
        <v>135</v>
      </c>
      <c r="F9" s="656" t="s">
        <v>136</v>
      </c>
      <c r="G9" s="656" t="s">
        <v>136</v>
      </c>
      <c r="H9" s="656" t="s">
        <v>137</v>
      </c>
      <c r="I9" s="656" t="s">
        <v>224</v>
      </c>
      <c r="J9" s="656" t="s">
        <v>225</v>
      </c>
      <c r="K9" s="656">
        <v>36</v>
      </c>
      <c r="L9" s="656">
        <v>0.5</v>
      </c>
      <c r="M9" s="656" t="s">
        <v>226</v>
      </c>
      <c r="N9" s="657" t="s">
        <v>138</v>
      </c>
      <c r="O9" s="655" t="str">
        <f>B9</f>
        <v>Exemple : partenaire x</v>
      </c>
      <c r="P9" s="656" t="str">
        <f>C9</f>
        <v xml:space="preserve">Création groupes opérationnels </v>
      </c>
      <c r="Q9" s="656" t="str">
        <f>D9</f>
        <v xml:space="preserve">Echanges dev-perf-envir-eco </v>
      </c>
      <c r="R9" s="656" t="str">
        <f t="shared" ref="R9:Z9" si="0">E9</f>
        <v>agent x</v>
      </c>
      <c r="S9" s="656" t="str">
        <f t="shared" si="0"/>
        <v>xx</v>
      </c>
      <c r="T9" s="656" t="str">
        <f t="shared" si="0"/>
        <v>xx</v>
      </c>
      <c r="U9" s="656" t="str">
        <f t="shared" si="0"/>
        <v>Oui</v>
      </c>
      <c r="V9" s="656" t="str">
        <f t="shared" si="0"/>
        <v>40000</v>
      </c>
      <c r="W9" s="656" t="str">
        <f t="shared" si="0"/>
        <v>10000</v>
      </c>
      <c r="X9" s="656">
        <f t="shared" si="0"/>
        <v>36</v>
      </c>
      <c r="Y9" s="656">
        <f t="shared" si="0"/>
        <v>0.5</v>
      </c>
      <c r="Z9" s="656" t="str">
        <f t="shared" si="0"/>
        <v>=(I8+J8)*(K8/12)*L8</v>
      </c>
      <c r="AA9" s="656"/>
      <c r="AB9" s="656"/>
      <c r="AC9" s="656" t="s">
        <v>285</v>
      </c>
      <c r="AD9" s="658"/>
    </row>
    <row r="10" spans="1:30" x14ac:dyDescent="0.35">
      <c r="A10" s="860"/>
      <c r="B10" s="73"/>
      <c r="C10" s="250"/>
      <c r="D10" s="701"/>
      <c r="E10" s="74"/>
      <c r="F10" s="74"/>
      <c r="G10" s="74"/>
      <c r="H10" s="74"/>
      <c r="I10" s="75"/>
      <c r="J10" s="76"/>
      <c r="K10" s="77"/>
      <c r="L10" s="78"/>
      <c r="M10" s="660">
        <f>(I10+J10)*(K10/12)*L10</f>
        <v>0</v>
      </c>
      <c r="N10" s="702" t="s">
        <v>138</v>
      </c>
      <c r="O10" s="661">
        <f>B10</f>
        <v>0</v>
      </c>
      <c r="P10" s="662">
        <f>D10</f>
        <v>0</v>
      </c>
      <c r="Q10" s="662">
        <f>C10</f>
        <v>0</v>
      </c>
      <c r="R10" s="662">
        <f t="shared" ref="R10:Y10" si="1">E10</f>
        <v>0</v>
      </c>
      <c r="S10" s="662">
        <f t="shared" si="1"/>
        <v>0</v>
      </c>
      <c r="T10" s="662">
        <f t="shared" si="1"/>
        <v>0</v>
      </c>
      <c r="U10" s="662">
        <f t="shared" si="1"/>
        <v>0</v>
      </c>
      <c r="V10" s="663">
        <f t="shared" si="1"/>
        <v>0</v>
      </c>
      <c r="W10" s="663">
        <f t="shared" si="1"/>
        <v>0</v>
      </c>
      <c r="X10" s="662">
        <f t="shared" si="1"/>
        <v>0</v>
      </c>
      <c r="Y10" s="662">
        <f t="shared" si="1"/>
        <v>0</v>
      </c>
      <c r="Z10" s="664">
        <f>M10</f>
        <v>0</v>
      </c>
      <c r="AA10" s="660">
        <f>Z10</f>
        <v>0</v>
      </c>
      <c r="AB10" s="665"/>
      <c r="AC10" s="666" t="str" cm="1">
        <f t="array" ref="AC10">_xlfn.IFS(AA10&gt;M10,"KO : Le montant retenu est supérieur au montant présenté. Merci de revoir la ligne de dépense ou plafonner son montant.",M10=0,"",AA10=M10,"OK",AA10&lt;M10,"Montant instruit inférieur au montant présenté.")</f>
        <v/>
      </c>
      <c r="AD10" s="660">
        <f>Z10-AA10</f>
        <v>0</v>
      </c>
    </row>
    <row r="11" spans="1:30" x14ac:dyDescent="0.35">
      <c r="A11" s="860"/>
      <c r="B11" s="61"/>
      <c r="C11" s="248"/>
      <c r="D11" s="317"/>
      <c r="E11" s="62"/>
      <c r="F11" s="62"/>
      <c r="G11" s="62"/>
      <c r="H11" s="62"/>
      <c r="I11" s="63"/>
      <c r="J11" s="64"/>
      <c r="K11" s="65"/>
      <c r="L11" s="71"/>
      <c r="M11" s="667">
        <f t="shared" ref="M11:M34" si="2">(I11+J11)*(K11/12)*L11</f>
        <v>0</v>
      </c>
      <c r="N11" s="703" t="s">
        <v>138</v>
      </c>
      <c r="O11" s="668">
        <f t="shared" ref="O11:O34" si="3">B11</f>
        <v>0</v>
      </c>
      <c r="P11" s="669">
        <f t="shared" ref="P11:P34" si="4">C11</f>
        <v>0</v>
      </c>
      <c r="Q11" s="669">
        <f t="shared" ref="Q11:Q34" si="5">D11</f>
        <v>0</v>
      </c>
      <c r="R11" s="669">
        <f t="shared" ref="R11:R34" si="6">E11</f>
        <v>0</v>
      </c>
      <c r="S11" s="669">
        <f t="shared" ref="S11:S34" si="7">F11</f>
        <v>0</v>
      </c>
      <c r="T11" s="669">
        <f t="shared" ref="T11:T34" si="8">G11</f>
        <v>0</v>
      </c>
      <c r="U11" s="669">
        <f t="shared" ref="U11:U34" si="9">H11</f>
        <v>0</v>
      </c>
      <c r="V11" s="670">
        <f t="shared" ref="V11:V34" si="10">I11</f>
        <v>0</v>
      </c>
      <c r="W11" s="670">
        <f t="shared" ref="W11:W34" si="11">J11</f>
        <v>0</v>
      </c>
      <c r="X11" s="669">
        <f t="shared" ref="X11:X34" si="12">K11</f>
        <v>0</v>
      </c>
      <c r="Y11" s="669">
        <f t="shared" ref="Y11:Y34" si="13">L11</f>
        <v>0</v>
      </c>
      <c r="Z11" s="671">
        <f t="shared" ref="Z11:Z34" si="14">M11</f>
        <v>0</v>
      </c>
      <c r="AA11" s="667">
        <f t="shared" ref="AA11:AA34" si="15">Z11</f>
        <v>0</v>
      </c>
      <c r="AB11" s="672"/>
      <c r="AC11" s="673" t="str" cm="1">
        <f t="array" ref="AC11">_xlfn.IFS(AA11&gt;M11,"KO : Le montant retenu est supérieur au montant présenté. Merci de revoir la ligne de dépense ou plafonner son montant.",M11=0,"",AA11=M11,"OK",AA11&lt;M11,"Montant instruit inférieur au montant présenté.")</f>
        <v/>
      </c>
      <c r="AD11" s="667">
        <f t="shared" ref="AD11:AD34" si="16">Z11-AA11</f>
        <v>0</v>
      </c>
    </row>
    <row r="12" spans="1:30" x14ac:dyDescent="0.35">
      <c r="A12" s="860"/>
      <c r="B12" s="61"/>
      <c r="C12" s="248"/>
      <c r="D12" s="317"/>
      <c r="E12" s="62"/>
      <c r="F12" s="62"/>
      <c r="G12" s="62"/>
      <c r="H12" s="62"/>
      <c r="I12" s="63"/>
      <c r="J12" s="64"/>
      <c r="K12" s="65"/>
      <c r="L12" s="71"/>
      <c r="M12" s="667">
        <f t="shared" si="2"/>
        <v>0</v>
      </c>
      <c r="N12" s="703" t="s">
        <v>138</v>
      </c>
      <c r="O12" s="668">
        <f t="shared" si="3"/>
        <v>0</v>
      </c>
      <c r="P12" s="669">
        <f t="shared" si="4"/>
        <v>0</v>
      </c>
      <c r="Q12" s="669">
        <f t="shared" si="5"/>
        <v>0</v>
      </c>
      <c r="R12" s="669">
        <f t="shared" si="6"/>
        <v>0</v>
      </c>
      <c r="S12" s="669">
        <f t="shared" si="7"/>
        <v>0</v>
      </c>
      <c r="T12" s="669">
        <f t="shared" si="8"/>
        <v>0</v>
      </c>
      <c r="U12" s="669">
        <f t="shared" si="9"/>
        <v>0</v>
      </c>
      <c r="V12" s="670">
        <f t="shared" si="10"/>
        <v>0</v>
      </c>
      <c r="W12" s="670">
        <f t="shared" si="11"/>
        <v>0</v>
      </c>
      <c r="X12" s="669">
        <f t="shared" si="12"/>
        <v>0</v>
      </c>
      <c r="Y12" s="669">
        <f t="shared" si="13"/>
        <v>0</v>
      </c>
      <c r="Z12" s="671">
        <f t="shared" si="14"/>
        <v>0</v>
      </c>
      <c r="AA12" s="667">
        <f t="shared" si="15"/>
        <v>0</v>
      </c>
      <c r="AB12" s="672"/>
      <c r="AC12" s="673" t="str" cm="1">
        <f t="array" ref="AC12">_xlfn.IFS(AA12&gt;M12,"KO : Le montant retenu est supérieur au montant présenté. Merci de revoir la ligne de dépense ou plafonner son montant.",M12=0,"",AA12=M12,"OK",AA12&lt;M12,"Montant instruit inférieur au montant présenté.")</f>
        <v/>
      </c>
      <c r="AD12" s="667">
        <f t="shared" si="16"/>
        <v>0</v>
      </c>
    </row>
    <row r="13" spans="1:30" x14ac:dyDescent="0.35">
      <c r="A13" s="860"/>
      <c r="B13" s="61"/>
      <c r="C13" s="248"/>
      <c r="D13" s="317"/>
      <c r="E13" s="62"/>
      <c r="F13" s="62"/>
      <c r="G13" s="62"/>
      <c r="H13" s="62"/>
      <c r="I13" s="63"/>
      <c r="J13" s="64"/>
      <c r="K13" s="65"/>
      <c r="L13" s="71"/>
      <c r="M13" s="667">
        <f t="shared" si="2"/>
        <v>0</v>
      </c>
      <c r="N13" s="703" t="s">
        <v>138</v>
      </c>
      <c r="O13" s="668">
        <f t="shared" si="3"/>
        <v>0</v>
      </c>
      <c r="P13" s="669">
        <f t="shared" si="4"/>
        <v>0</v>
      </c>
      <c r="Q13" s="669">
        <f t="shared" si="5"/>
        <v>0</v>
      </c>
      <c r="R13" s="669">
        <f t="shared" si="6"/>
        <v>0</v>
      </c>
      <c r="S13" s="669">
        <f t="shared" si="7"/>
        <v>0</v>
      </c>
      <c r="T13" s="669">
        <f t="shared" si="8"/>
        <v>0</v>
      </c>
      <c r="U13" s="669">
        <f t="shared" si="9"/>
        <v>0</v>
      </c>
      <c r="V13" s="670">
        <f t="shared" si="10"/>
        <v>0</v>
      </c>
      <c r="W13" s="670">
        <f t="shared" si="11"/>
        <v>0</v>
      </c>
      <c r="X13" s="669">
        <f t="shared" si="12"/>
        <v>0</v>
      </c>
      <c r="Y13" s="669">
        <f t="shared" si="13"/>
        <v>0</v>
      </c>
      <c r="Z13" s="671">
        <f t="shared" si="14"/>
        <v>0</v>
      </c>
      <c r="AA13" s="667">
        <f t="shared" si="15"/>
        <v>0</v>
      </c>
      <c r="AB13" s="672"/>
      <c r="AC13" s="673" t="str" cm="1">
        <f t="array" ref="AC13">_xlfn.IFS(AA13&gt;M13,"KO : Le montant retenu est supérieur au montant présenté. Merci de revoir la ligne de dépense ou plafonner son montant.",M13=0,"",AA13=M13,"OK",AA13&lt;M13,"Montant instruit inférieur au montant présenté.")</f>
        <v/>
      </c>
      <c r="AD13" s="667">
        <f t="shared" si="16"/>
        <v>0</v>
      </c>
    </row>
    <row r="14" spans="1:30" x14ac:dyDescent="0.35">
      <c r="A14" s="860"/>
      <c r="B14" s="61"/>
      <c r="C14" s="248"/>
      <c r="D14" s="317"/>
      <c r="E14" s="62"/>
      <c r="F14" s="62"/>
      <c r="G14" s="62"/>
      <c r="H14" s="62"/>
      <c r="I14" s="63"/>
      <c r="J14" s="64"/>
      <c r="K14" s="65"/>
      <c r="L14" s="71"/>
      <c r="M14" s="667">
        <f t="shared" si="2"/>
        <v>0</v>
      </c>
      <c r="N14" s="703" t="s">
        <v>138</v>
      </c>
      <c r="O14" s="668">
        <f t="shared" si="3"/>
        <v>0</v>
      </c>
      <c r="P14" s="669">
        <f t="shared" si="4"/>
        <v>0</v>
      </c>
      <c r="Q14" s="669">
        <f t="shared" si="5"/>
        <v>0</v>
      </c>
      <c r="R14" s="669">
        <f t="shared" si="6"/>
        <v>0</v>
      </c>
      <c r="S14" s="669">
        <f t="shared" si="7"/>
        <v>0</v>
      </c>
      <c r="T14" s="669">
        <f t="shared" si="8"/>
        <v>0</v>
      </c>
      <c r="U14" s="669">
        <f t="shared" si="9"/>
        <v>0</v>
      </c>
      <c r="V14" s="670">
        <f t="shared" si="10"/>
        <v>0</v>
      </c>
      <c r="W14" s="670">
        <f t="shared" si="11"/>
        <v>0</v>
      </c>
      <c r="X14" s="669">
        <f t="shared" si="12"/>
        <v>0</v>
      </c>
      <c r="Y14" s="669">
        <f t="shared" si="13"/>
        <v>0</v>
      </c>
      <c r="Z14" s="671">
        <f t="shared" si="14"/>
        <v>0</v>
      </c>
      <c r="AA14" s="667">
        <f t="shared" si="15"/>
        <v>0</v>
      </c>
      <c r="AB14" s="672"/>
      <c r="AC14" s="673" t="str" cm="1">
        <f t="array" ref="AC14">_xlfn.IFS(AA14&gt;M14,"KO : Le montant retenu est supérieur au montant présenté. Merci de revoir la ligne de dépense ou plafonner son montant.",M14=0,"",AA14=M14,"OK",AA14&lt;M14,"Montant instruit inférieur au montant présenté.")</f>
        <v/>
      </c>
      <c r="AD14" s="667">
        <f t="shared" si="16"/>
        <v>0</v>
      </c>
    </row>
    <row r="15" spans="1:30" x14ac:dyDescent="0.35">
      <c r="A15" s="860"/>
      <c r="B15" s="61"/>
      <c r="C15" s="248"/>
      <c r="D15" s="317"/>
      <c r="E15" s="62"/>
      <c r="F15" s="62"/>
      <c r="G15" s="62"/>
      <c r="H15" s="62"/>
      <c r="I15" s="63"/>
      <c r="J15" s="64"/>
      <c r="K15" s="65"/>
      <c r="L15" s="71"/>
      <c r="M15" s="667">
        <f t="shared" si="2"/>
        <v>0</v>
      </c>
      <c r="N15" s="703" t="s">
        <v>138</v>
      </c>
      <c r="O15" s="668">
        <f t="shared" si="3"/>
        <v>0</v>
      </c>
      <c r="P15" s="669">
        <f t="shared" si="4"/>
        <v>0</v>
      </c>
      <c r="Q15" s="669">
        <f t="shared" si="5"/>
        <v>0</v>
      </c>
      <c r="R15" s="669">
        <f t="shared" si="6"/>
        <v>0</v>
      </c>
      <c r="S15" s="669">
        <f t="shared" si="7"/>
        <v>0</v>
      </c>
      <c r="T15" s="669">
        <f t="shared" si="8"/>
        <v>0</v>
      </c>
      <c r="U15" s="669">
        <f t="shared" si="9"/>
        <v>0</v>
      </c>
      <c r="V15" s="670">
        <f t="shared" si="10"/>
        <v>0</v>
      </c>
      <c r="W15" s="670">
        <f t="shared" si="11"/>
        <v>0</v>
      </c>
      <c r="X15" s="669">
        <f t="shared" si="12"/>
        <v>0</v>
      </c>
      <c r="Y15" s="669">
        <f t="shared" si="13"/>
        <v>0</v>
      </c>
      <c r="Z15" s="671">
        <f t="shared" si="14"/>
        <v>0</v>
      </c>
      <c r="AA15" s="667">
        <f t="shared" si="15"/>
        <v>0</v>
      </c>
      <c r="AB15" s="672"/>
      <c r="AC15" s="673" t="str" cm="1">
        <f t="array" ref="AC15">_xlfn.IFS(AA15&gt;M15,"KO : Le montant retenu est supérieur au montant présenté. Merci de revoir la ligne de dépense ou plafonner son montant.",M15=0,"",AA15=M15,"OK",AA15&lt;M15,"Montant instruit inférieur au montant présenté.")</f>
        <v/>
      </c>
      <c r="AD15" s="667">
        <f t="shared" si="16"/>
        <v>0</v>
      </c>
    </row>
    <row r="16" spans="1:30" x14ac:dyDescent="0.35">
      <c r="A16" s="860"/>
      <c r="B16" s="61"/>
      <c r="C16" s="248"/>
      <c r="D16" s="317"/>
      <c r="E16" s="62"/>
      <c r="F16" s="62"/>
      <c r="G16" s="62"/>
      <c r="H16" s="62"/>
      <c r="I16" s="63"/>
      <c r="J16" s="64"/>
      <c r="K16" s="65"/>
      <c r="L16" s="71"/>
      <c r="M16" s="667">
        <f t="shared" si="2"/>
        <v>0</v>
      </c>
      <c r="N16" s="703" t="s">
        <v>138</v>
      </c>
      <c r="O16" s="668">
        <f t="shared" si="3"/>
        <v>0</v>
      </c>
      <c r="P16" s="669">
        <f t="shared" si="4"/>
        <v>0</v>
      </c>
      <c r="Q16" s="669">
        <f t="shared" si="5"/>
        <v>0</v>
      </c>
      <c r="R16" s="669">
        <f t="shared" si="6"/>
        <v>0</v>
      </c>
      <c r="S16" s="669">
        <f t="shared" si="7"/>
        <v>0</v>
      </c>
      <c r="T16" s="669">
        <f t="shared" si="8"/>
        <v>0</v>
      </c>
      <c r="U16" s="669">
        <f t="shared" si="9"/>
        <v>0</v>
      </c>
      <c r="V16" s="670">
        <f t="shared" si="10"/>
        <v>0</v>
      </c>
      <c r="W16" s="670">
        <f t="shared" si="11"/>
        <v>0</v>
      </c>
      <c r="X16" s="669">
        <f t="shared" si="12"/>
        <v>0</v>
      </c>
      <c r="Y16" s="669">
        <f t="shared" si="13"/>
        <v>0</v>
      </c>
      <c r="Z16" s="671">
        <f t="shared" si="14"/>
        <v>0</v>
      </c>
      <c r="AA16" s="667">
        <f t="shared" si="15"/>
        <v>0</v>
      </c>
      <c r="AB16" s="672"/>
      <c r="AC16" s="673" t="str" cm="1">
        <f t="array" ref="AC16">_xlfn.IFS(AA16&gt;M16,"KO : Le montant retenu est supérieur au montant présenté. Merci de revoir la ligne de dépense ou plafonner son montant.",M16=0,"",AA16=M16,"OK",AA16&lt;M16,"Montant instruit inférieur au montant présenté.")</f>
        <v/>
      </c>
      <c r="AD16" s="667">
        <f t="shared" si="16"/>
        <v>0</v>
      </c>
    </row>
    <row r="17" spans="1:30" x14ac:dyDescent="0.35">
      <c r="A17" s="860"/>
      <c r="B17" s="61"/>
      <c r="C17" s="248"/>
      <c r="D17" s="317"/>
      <c r="E17" s="62"/>
      <c r="F17" s="62"/>
      <c r="G17" s="62"/>
      <c r="H17" s="62"/>
      <c r="I17" s="63"/>
      <c r="J17" s="64"/>
      <c r="K17" s="65"/>
      <c r="L17" s="71"/>
      <c r="M17" s="667">
        <f t="shared" si="2"/>
        <v>0</v>
      </c>
      <c r="N17" s="703" t="s">
        <v>138</v>
      </c>
      <c r="O17" s="668">
        <f t="shared" si="3"/>
        <v>0</v>
      </c>
      <c r="P17" s="669">
        <f t="shared" si="4"/>
        <v>0</v>
      </c>
      <c r="Q17" s="669">
        <f t="shared" si="5"/>
        <v>0</v>
      </c>
      <c r="R17" s="669">
        <f t="shared" si="6"/>
        <v>0</v>
      </c>
      <c r="S17" s="669">
        <f t="shared" si="7"/>
        <v>0</v>
      </c>
      <c r="T17" s="669">
        <f t="shared" si="8"/>
        <v>0</v>
      </c>
      <c r="U17" s="669">
        <f t="shared" si="9"/>
        <v>0</v>
      </c>
      <c r="V17" s="670">
        <f t="shared" si="10"/>
        <v>0</v>
      </c>
      <c r="W17" s="670">
        <f t="shared" si="11"/>
        <v>0</v>
      </c>
      <c r="X17" s="669">
        <f t="shared" si="12"/>
        <v>0</v>
      </c>
      <c r="Y17" s="669">
        <f t="shared" si="13"/>
        <v>0</v>
      </c>
      <c r="Z17" s="671">
        <f t="shared" si="14"/>
        <v>0</v>
      </c>
      <c r="AA17" s="667">
        <f t="shared" si="15"/>
        <v>0</v>
      </c>
      <c r="AB17" s="672"/>
      <c r="AC17" s="673" t="str" cm="1">
        <f t="array" ref="AC17">_xlfn.IFS(AA17&gt;M17,"KO : Le montant retenu est supérieur au montant présenté. Merci de revoir la ligne de dépense ou plafonner son montant.",M17=0,"",AA17=M17,"OK",AA17&lt;M17,"Montant instruit inférieur au montant présenté.")</f>
        <v/>
      </c>
      <c r="AD17" s="667">
        <f t="shared" si="16"/>
        <v>0</v>
      </c>
    </row>
    <row r="18" spans="1:30" x14ac:dyDescent="0.35">
      <c r="A18" s="860"/>
      <c r="B18" s="61"/>
      <c r="C18" s="248"/>
      <c r="D18" s="317"/>
      <c r="E18" s="62"/>
      <c r="F18" s="62"/>
      <c r="G18" s="62"/>
      <c r="H18" s="62"/>
      <c r="I18" s="63"/>
      <c r="J18" s="64"/>
      <c r="K18" s="65"/>
      <c r="L18" s="71"/>
      <c r="M18" s="667">
        <f t="shared" si="2"/>
        <v>0</v>
      </c>
      <c r="N18" s="703" t="s">
        <v>138</v>
      </c>
      <c r="O18" s="668">
        <f t="shared" si="3"/>
        <v>0</v>
      </c>
      <c r="P18" s="669">
        <f t="shared" si="4"/>
        <v>0</v>
      </c>
      <c r="Q18" s="669">
        <f t="shared" si="5"/>
        <v>0</v>
      </c>
      <c r="R18" s="669">
        <f t="shared" si="6"/>
        <v>0</v>
      </c>
      <c r="S18" s="669">
        <f t="shared" si="7"/>
        <v>0</v>
      </c>
      <c r="T18" s="669">
        <f t="shared" si="8"/>
        <v>0</v>
      </c>
      <c r="U18" s="669">
        <f t="shared" si="9"/>
        <v>0</v>
      </c>
      <c r="V18" s="670">
        <f t="shared" si="10"/>
        <v>0</v>
      </c>
      <c r="W18" s="670">
        <f t="shared" si="11"/>
        <v>0</v>
      </c>
      <c r="X18" s="669">
        <f t="shared" si="12"/>
        <v>0</v>
      </c>
      <c r="Y18" s="669">
        <f t="shared" si="13"/>
        <v>0</v>
      </c>
      <c r="Z18" s="671">
        <f t="shared" si="14"/>
        <v>0</v>
      </c>
      <c r="AA18" s="667">
        <f t="shared" si="15"/>
        <v>0</v>
      </c>
      <c r="AB18" s="672"/>
      <c r="AC18" s="673" t="str" cm="1">
        <f t="array" ref="AC18">_xlfn.IFS(AA18&gt;M18,"KO : Le montant retenu est supérieur au montant présenté. Merci de revoir la ligne de dépense ou plafonner son montant.",M18=0,"",AA18=M18,"OK",AA18&lt;M18,"Montant instruit inférieur au montant présenté.")</f>
        <v/>
      </c>
      <c r="AD18" s="667">
        <f t="shared" si="16"/>
        <v>0</v>
      </c>
    </row>
    <row r="19" spans="1:30" x14ac:dyDescent="0.35">
      <c r="A19" s="860"/>
      <c r="B19" s="61"/>
      <c r="C19" s="248"/>
      <c r="D19" s="317"/>
      <c r="E19" s="62"/>
      <c r="F19" s="62"/>
      <c r="G19" s="62"/>
      <c r="H19" s="62"/>
      <c r="I19" s="63"/>
      <c r="J19" s="64"/>
      <c r="K19" s="65"/>
      <c r="L19" s="71"/>
      <c r="M19" s="667">
        <f t="shared" si="2"/>
        <v>0</v>
      </c>
      <c r="N19" s="703" t="s">
        <v>138</v>
      </c>
      <c r="O19" s="668">
        <f t="shared" si="3"/>
        <v>0</v>
      </c>
      <c r="P19" s="669">
        <f t="shared" si="4"/>
        <v>0</v>
      </c>
      <c r="Q19" s="669">
        <f t="shared" si="5"/>
        <v>0</v>
      </c>
      <c r="R19" s="669">
        <f t="shared" si="6"/>
        <v>0</v>
      </c>
      <c r="S19" s="669">
        <f t="shared" si="7"/>
        <v>0</v>
      </c>
      <c r="T19" s="669">
        <f t="shared" si="8"/>
        <v>0</v>
      </c>
      <c r="U19" s="669">
        <f t="shared" si="9"/>
        <v>0</v>
      </c>
      <c r="V19" s="670">
        <f t="shared" si="10"/>
        <v>0</v>
      </c>
      <c r="W19" s="670">
        <f t="shared" si="11"/>
        <v>0</v>
      </c>
      <c r="X19" s="669">
        <f t="shared" si="12"/>
        <v>0</v>
      </c>
      <c r="Y19" s="669">
        <f t="shared" si="13"/>
        <v>0</v>
      </c>
      <c r="Z19" s="671">
        <f t="shared" si="14"/>
        <v>0</v>
      </c>
      <c r="AA19" s="667">
        <f t="shared" si="15"/>
        <v>0</v>
      </c>
      <c r="AB19" s="672"/>
      <c r="AC19" s="673" t="str" cm="1">
        <f t="array" ref="AC19">_xlfn.IFS(AA19&gt;M19,"KO : Le montant retenu est supérieur au montant présenté. Merci de revoir la ligne de dépense ou plafonner son montant.",M19=0,"",AA19=M19,"OK",AA19&lt;M19,"Montant instruit inférieur au montant présenté.")</f>
        <v/>
      </c>
      <c r="AD19" s="667">
        <f t="shared" si="16"/>
        <v>0</v>
      </c>
    </row>
    <row r="20" spans="1:30" x14ac:dyDescent="0.35">
      <c r="A20" s="860"/>
      <c r="B20" s="61"/>
      <c r="C20" s="248"/>
      <c r="D20" s="317"/>
      <c r="E20" s="62"/>
      <c r="F20" s="62"/>
      <c r="G20" s="62"/>
      <c r="H20" s="62"/>
      <c r="I20" s="63"/>
      <c r="J20" s="64"/>
      <c r="K20" s="65"/>
      <c r="L20" s="71"/>
      <c r="M20" s="667">
        <f t="shared" si="2"/>
        <v>0</v>
      </c>
      <c r="N20" s="703" t="s">
        <v>138</v>
      </c>
      <c r="O20" s="668">
        <f t="shared" si="3"/>
        <v>0</v>
      </c>
      <c r="P20" s="669">
        <f t="shared" si="4"/>
        <v>0</v>
      </c>
      <c r="Q20" s="669">
        <f t="shared" si="5"/>
        <v>0</v>
      </c>
      <c r="R20" s="669">
        <f t="shared" si="6"/>
        <v>0</v>
      </c>
      <c r="S20" s="669">
        <f t="shared" si="7"/>
        <v>0</v>
      </c>
      <c r="T20" s="669">
        <f t="shared" si="8"/>
        <v>0</v>
      </c>
      <c r="U20" s="669">
        <f t="shared" si="9"/>
        <v>0</v>
      </c>
      <c r="V20" s="670">
        <f t="shared" si="10"/>
        <v>0</v>
      </c>
      <c r="W20" s="670">
        <f t="shared" si="11"/>
        <v>0</v>
      </c>
      <c r="X20" s="669">
        <f t="shared" si="12"/>
        <v>0</v>
      </c>
      <c r="Y20" s="669">
        <f t="shared" si="13"/>
        <v>0</v>
      </c>
      <c r="Z20" s="671">
        <f t="shared" si="14"/>
        <v>0</v>
      </c>
      <c r="AA20" s="667">
        <f t="shared" si="15"/>
        <v>0</v>
      </c>
      <c r="AB20" s="672"/>
      <c r="AC20" s="673" t="str" cm="1">
        <f t="array" ref="AC20">_xlfn.IFS(AA20&gt;M20,"KO : Le montant retenu est supérieur au montant présenté. Merci de revoir la ligne de dépense ou plafonner son montant.",M20=0,"",AA20=M20,"OK",AA20&lt;M20,"Montant instruit inférieur au montant présenté.")</f>
        <v/>
      </c>
      <c r="AD20" s="667">
        <f t="shared" si="16"/>
        <v>0</v>
      </c>
    </row>
    <row r="21" spans="1:30" x14ac:dyDescent="0.35">
      <c r="A21" s="860"/>
      <c r="B21" s="61"/>
      <c r="C21" s="248"/>
      <c r="D21" s="317"/>
      <c r="E21" s="62"/>
      <c r="F21" s="62"/>
      <c r="G21" s="62"/>
      <c r="H21" s="62"/>
      <c r="I21" s="63"/>
      <c r="J21" s="64"/>
      <c r="K21" s="65"/>
      <c r="L21" s="71"/>
      <c r="M21" s="667">
        <f t="shared" si="2"/>
        <v>0</v>
      </c>
      <c r="N21" s="703" t="s">
        <v>138</v>
      </c>
      <c r="O21" s="668">
        <f t="shared" si="3"/>
        <v>0</v>
      </c>
      <c r="P21" s="669">
        <f t="shared" si="4"/>
        <v>0</v>
      </c>
      <c r="Q21" s="669">
        <f t="shared" si="5"/>
        <v>0</v>
      </c>
      <c r="R21" s="669">
        <f t="shared" si="6"/>
        <v>0</v>
      </c>
      <c r="S21" s="669">
        <f t="shared" si="7"/>
        <v>0</v>
      </c>
      <c r="T21" s="669">
        <f t="shared" si="8"/>
        <v>0</v>
      </c>
      <c r="U21" s="669">
        <f t="shared" si="9"/>
        <v>0</v>
      </c>
      <c r="V21" s="670">
        <f t="shared" si="10"/>
        <v>0</v>
      </c>
      <c r="W21" s="670">
        <f t="shared" si="11"/>
        <v>0</v>
      </c>
      <c r="X21" s="669">
        <f t="shared" si="12"/>
        <v>0</v>
      </c>
      <c r="Y21" s="669">
        <f t="shared" si="13"/>
        <v>0</v>
      </c>
      <c r="Z21" s="671">
        <f t="shared" si="14"/>
        <v>0</v>
      </c>
      <c r="AA21" s="667">
        <f t="shared" si="15"/>
        <v>0</v>
      </c>
      <c r="AB21" s="672"/>
      <c r="AC21" s="673" t="str" cm="1">
        <f t="array" ref="AC21">_xlfn.IFS(AA21&gt;M21,"KO : Le montant retenu est supérieur au montant présenté. Merci de revoir la ligne de dépense ou plafonner son montant.",M21=0,"",AA21=M21,"OK",AA21&lt;M21,"Montant instruit inférieur au montant présenté.")</f>
        <v/>
      </c>
      <c r="AD21" s="667">
        <f t="shared" si="16"/>
        <v>0</v>
      </c>
    </row>
    <row r="22" spans="1:30" x14ac:dyDescent="0.35">
      <c r="A22" s="860"/>
      <c r="B22" s="61"/>
      <c r="C22" s="248"/>
      <c r="D22" s="317"/>
      <c r="E22" s="62"/>
      <c r="F22" s="62"/>
      <c r="G22" s="62"/>
      <c r="H22" s="62"/>
      <c r="I22" s="63"/>
      <c r="J22" s="64"/>
      <c r="K22" s="65"/>
      <c r="L22" s="71"/>
      <c r="M22" s="667">
        <f t="shared" si="2"/>
        <v>0</v>
      </c>
      <c r="N22" s="703" t="s">
        <v>138</v>
      </c>
      <c r="O22" s="668">
        <f t="shared" si="3"/>
        <v>0</v>
      </c>
      <c r="P22" s="669">
        <f t="shared" si="4"/>
        <v>0</v>
      </c>
      <c r="Q22" s="669">
        <f t="shared" si="5"/>
        <v>0</v>
      </c>
      <c r="R22" s="669">
        <f t="shared" si="6"/>
        <v>0</v>
      </c>
      <c r="S22" s="669">
        <f t="shared" si="7"/>
        <v>0</v>
      </c>
      <c r="T22" s="669">
        <f t="shared" si="8"/>
        <v>0</v>
      </c>
      <c r="U22" s="669">
        <f t="shared" si="9"/>
        <v>0</v>
      </c>
      <c r="V22" s="670">
        <f t="shared" si="10"/>
        <v>0</v>
      </c>
      <c r="W22" s="670">
        <f t="shared" si="11"/>
        <v>0</v>
      </c>
      <c r="X22" s="669">
        <f t="shared" si="12"/>
        <v>0</v>
      </c>
      <c r="Y22" s="669">
        <f t="shared" si="13"/>
        <v>0</v>
      </c>
      <c r="Z22" s="671">
        <f t="shared" si="14"/>
        <v>0</v>
      </c>
      <c r="AA22" s="667">
        <f t="shared" si="15"/>
        <v>0</v>
      </c>
      <c r="AB22" s="672"/>
      <c r="AC22" s="673" t="str" cm="1">
        <f t="array" ref="AC22">_xlfn.IFS(AA22&gt;M22,"KO : Le montant retenu est supérieur au montant présenté. Merci de revoir la ligne de dépense ou plafonner son montant.",M22=0,"",AA22=M22,"OK",AA22&lt;M22,"Montant instruit inférieur au montant présenté.")</f>
        <v/>
      </c>
      <c r="AD22" s="667">
        <f t="shared" si="16"/>
        <v>0</v>
      </c>
    </row>
    <row r="23" spans="1:30" x14ac:dyDescent="0.35">
      <c r="A23" s="860"/>
      <c r="B23" s="61"/>
      <c r="C23" s="248"/>
      <c r="D23" s="317"/>
      <c r="E23" s="62"/>
      <c r="F23" s="62"/>
      <c r="G23" s="62"/>
      <c r="H23" s="62"/>
      <c r="I23" s="63"/>
      <c r="J23" s="64"/>
      <c r="K23" s="65"/>
      <c r="L23" s="71"/>
      <c r="M23" s="667">
        <f t="shared" si="2"/>
        <v>0</v>
      </c>
      <c r="N23" s="703" t="s">
        <v>138</v>
      </c>
      <c r="O23" s="668">
        <f t="shared" si="3"/>
        <v>0</v>
      </c>
      <c r="P23" s="669">
        <f t="shared" si="4"/>
        <v>0</v>
      </c>
      <c r="Q23" s="669">
        <f t="shared" si="5"/>
        <v>0</v>
      </c>
      <c r="R23" s="669">
        <f t="shared" si="6"/>
        <v>0</v>
      </c>
      <c r="S23" s="669">
        <f t="shared" si="7"/>
        <v>0</v>
      </c>
      <c r="T23" s="669">
        <f t="shared" si="8"/>
        <v>0</v>
      </c>
      <c r="U23" s="669">
        <f t="shared" si="9"/>
        <v>0</v>
      </c>
      <c r="V23" s="670">
        <f t="shared" si="10"/>
        <v>0</v>
      </c>
      <c r="W23" s="670">
        <f t="shared" si="11"/>
        <v>0</v>
      </c>
      <c r="X23" s="669">
        <f t="shared" si="12"/>
        <v>0</v>
      </c>
      <c r="Y23" s="669">
        <f t="shared" si="13"/>
        <v>0</v>
      </c>
      <c r="Z23" s="671">
        <f t="shared" si="14"/>
        <v>0</v>
      </c>
      <c r="AA23" s="667">
        <f t="shared" si="15"/>
        <v>0</v>
      </c>
      <c r="AB23" s="672"/>
      <c r="AC23" s="673" t="str" cm="1">
        <f t="array" ref="AC23">_xlfn.IFS(AA23&gt;M23,"KO : Le montant retenu est supérieur au montant présenté. Merci de revoir la ligne de dépense ou plafonner son montant.",M23=0,"",AA23=M23,"OK",AA23&lt;M23,"Montant instruit inférieur au montant présenté.")</f>
        <v/>
      </c>
      <c r="AD23" s="667">
        <f t="shared" si="16"/>
        <v>0</v>
      </c>
    </row>
    <row r="24" spans="1:30" x14ac:dyDescent="0.35">
      <c r="A24" s="860"/>
      <c r="B24" s="61"/>
      <c r="C24" s="248"/>
      <c r="D24" s="317"/>
      <c r="E24" s="62"/>
      <c r="F24" s="62"/>
      <c r="G24" s="62"/>
      <c r="H24" s="62"/>
      <c r="I24" s="63"/>
      <c r="J24" s="64"/>
      <c r="K24" s="65"/>
      <c r="L24" s="71"/>
      <c r="M24" s="667">
        <f t="shared" si="2"/>
        <v>0</v>
      </c>
      <c r="N24" s="703" t="s">
        <v>138</v>
      </c>
      <c r="O24" s="668">
        <f t="shared" si="3"/>
        <v>0</v>
      </c>
      <c r="P24" s="669">
        <f t="shared" si="4"/>
        <v>0</v>
      </c>
      <c r="Q24" s="669">
        <f t="shared" si="5"/>
        <v>0</v>
      </c>
      <c r="R24" s="669">
        <f t="shared" si="6"/>
        <v>0</v>
      </c>
      <c r="S24" s="669">
        <f t="shared" si="7"/>
        <v>0</v>
      </c>
      <c r="T24" s="669">
        <f t="shared" si="8"/>
        <v>0</v>
      </c>
      <c r="U24" s="669">
        <f t="shared" si="9"/>
        <v>0</v>
      </c>
      <c r="V24" s="670">
        <f t="shared" si="10"/>
        <v>0</v>
      </c>
      <c r="W24" s="670">
        <f t="shared" si="11"/>
        <v>0</v>
      </c>
      <c r="X24" s="669">
        <f t="shared" si="12"/>
        <v>0</v>
      </c>
      <c r="Y24" s="669">
        <f t="shared" si="13"/>
        <v>0</v>
      </c>
      <c r="Z24" s="671">
        <f t="shared" si="14"/>
        <v>0</v>
      </c>
      <c r="AA24" s="667">
        <f t="shared" si="15"/>
        <v>0</v>
      </c>
      <c r="AB24" s="672"/>
      <c r="AC24" s="673" t="str" cm="1">
        <f t="array" ref="AC24">_xlfn.IFS(AA24&gt;M24,"KO : Le montant retenu est supérieur au montant présenté. Merci de revoir la ligne de dépense ou plafonner son montant.",M24=0,"",AA24=M24,"OK",AA24&lt;M24,"Montant instruit inférieur au montant présenté.")</f>
        <v/>
      </c>
      <c r="AD24" s="667">
        <f t="shared" si="16"/>
        <v>0</v>
      </c>
    </row>
    <row r="25" spans="1:30" x14ac:dyDescent="0.35">
      <c r="A25" s="860"/>
      <c r="B25" s="61"/>
      <c r="C25" s="248"/>
      <c r="D25" s="317"/>
      <c r="E25" s="62"/>
      <c r="F25" s="62"/>
      <c r="G25" s="62"/>
      <c r="H25" s="62"/>
      <c r="I25" s="63"/>
      <c r="J25" s="64"/>
      <c r="K25" s="65"/>
      <c r="L25" s="71"/>
      <c r="M25" s="667">
        <f t="shared" si="2"/>
        <v>0</v>
      </c>
      <c r="N25" s="703" t="s">
        <v>138</v>
      </c>
      <c r="O25" s="668">
        <f t="shared" si="3"/>
        <v>0</v>
      </c>
      <c r="P25" s="669">
        <f t="shared" si="4"/>
        <v>0</v>
      </c>
      <c r="Q25" s="669">
        <f t="shared" si="5"/>
        <v>0</v>
      </c>
      <c r="R25" s="669">
        <f t="shared" si="6"/>
        <v>0</v>
      </c>
      <c r="S25" s="669">
        <f t="shared" si="7"/>
        <v>0</v>
      </c>
      <c r="T25" s="669">
        <f t="shared" si="8"/>
        <v>0</v>
      </c>
      <c r="U25" s="669">
        <f t="shared" si="9"/>
        <v>0</v>
      </c>
      <c r="V25" s="670">
        <f t="shared" si="10"/>
        <v>0</v>
      </c>
      <c r="W25" s="670">
        <f t="shared" si="11"/>
        <v>0</v>
      </c>
      <c r="X25" s="669">
        <f t="shared" si="12"/>
        <v>0</v>
      </c>
      <c r="Y25" s="669">
        <f t="shared" si="13"/>
        <v>0</v>
      </c>
      <c r="Z25" s="671">
        <f t="shared" si="14"/>
        <v>0</v>
      </c>
      <c r="AA25" s="667">
        <f t="shared" si="15"/>
        <v>0</v>
      </c>
      <c r="AB25" s="672"/>
      <c r="AC25" s="673" t="str" cm="1">
        <f t="array" ref="AC25">_xlfn.IFS(AA25&gt;M25,"KO : Le montant retenu est supérieur au montant présenté. Merci de revoir la ligne de dépense ou plafonner son montant.",M25=0,"",AA25=M25,"OK",AA25&lt;M25,"Montant instruit inférieur au montant présenté.")</f>
        <v/>
      </c>
      <c r="AD25" s="667">
        <f t="shared" si="16"/>
        <v>0</v>
      </c>
    </row>
    <row r="26" spans="1:30" x14ac:dyDescent="0.35">
      <c r="A26" s="860"/>
      <c r="B26" s="61"/>
      <c r="C26" s="248"/>
      <c r="D26" s="317"/>
      <c r="E26" s="62"/>
      <c r="F26" s="62"/>
      <c r="G26" s="62"/>
      <c r="H26" s="62"/>
      <c r="I26" s="63"/>
      <c r="J26" s="64"/>
      <c r="K26" s="65"/>
      <c r="L26" s="71"/>
      <c r="M26" s="667">
        <f t="shared" si="2"/>
        <v>0</v>
      </c>
      <c r="N26" s="703" t="s">
        <v>138</v>
      </c>
      <c r="O26" s="668">
        <f t="shared" si="3"/>
        <v>0</v>
      </c>
      <c r="P26" s="669">
        <f t="shared" si="4"/>
        <v>0</v>
      </c>
      <c r="Q26" s="669">
        <f t="shared" si="5"/>
        <v>0</v>
      </c>
      <c r="R26" s="669">
        <f t="shared" si="6"/>
        <v>0</v>
      </c>
      <c r="S26" s="669">
        <f t="shared" si="7"/>
        <v>0</v>
      </c>
      <c r="T26" s="669">
        <f t="shared" si="8"/>
        <v>0</v>
      </c>
      <c r="U26" s="669">
        <f t="shared" si="9"/>
        <v>0</v>
      </c>
      <c r="V26" s="670">
        <f t="shared" si="10"/>
        <v>0</v>
      </c>
      <c r="W26" s="670">
        <f t="shared" si="11"/>
        <v>0</v>
      </c>
      <c r="X26" s="669">
        <f t="shared" si="12"/>
        <v>0</v>
      </c>
      <c r="Y26" s="669">
        <f t="shared" si="13"/>
        <v>0</v>
      </c>
      <c r="Z26" s="671">
        <f t="shared" si="14"/>
        <v>0</v>
      </c>
      <c r="AA26" s="667">
        <f t="shared" si="15"/>
        <v>0</v>
      </c>
      <c r="AB26" s="672"/>
      <c r="AC26" s="673" t="str" cm="1">
        <f t="array" ref="AC26">_xlfn.IFS(AA26&gt;M26,"KO : Le montant retenu est supérieur au montant présenté. Merci de revoir la ligne de dépense ou plafonner son montant.",M26=0,"",AA26=M26,"OK",AA26&lt;M26,"Montant instruit inférieur au montant présenté.")</f>
        <v/>
      </c>
      <c r="AD26" s="667">
        <f t="shared" si="16"/>
        <v>0</v>
      </c>
    </row>
    <row r="27" spans="1:30" x14ac:dyDescent="0.35">
      <c r="A27" s="860"/>
      <c r="B27" s="61"/>
      <c r="C27" s="248"/>
      <c r="D27" s="317"/>
      <c r="E27" s="62"/>
      <c r="F27" s="62"/>
      <c r="G27" s="62"/>
      <c r="H27" s="62"/>
      <c r="I27" s="63"/>
      <c r="J27" s="64"/>
      <c r="K27" s="65"/>
      <c r="L27" s="71"/>
      <c r="M27" s="667">
        <f t="shared" si="2"/>
        <v>0</v>
      </c>
      <c r="N27" s="703" t="s">
        <v>138</v>
      </c>
      <c r="O27" s="668">
        <f t="shared" si="3"/>
        <v>0</v>
      </c>
      <c r="P27" s="669">
        <f t="shared" si="4"/>
        <v>0</v>
      </c>
      <c r="Q27" s="669">
        <f t="shared" si="5"/>
        <v>0</v>
      </c>
      <c r="R27" s="669">
        <f t="shared" si="6"/>
        <v>0</v>
      </c>
      <c r="S27" s="669">
        <f t="shared" si="7"/>
        <v>0</v>
      </c>
      <c r="T27" s="669">
        <f t="shared" si="8"/>
        <v>0</v>
      </c>
      <c r="U27" s="669">
        <f t="shared" si="9"/>
        <v>0</v>
      </c>
      <c r="V27" s="670">
        <f t="shared" si="10"/>
        <v>0</v>
      </c>
      <c r="W27" s="670">
        <f t="shared" si="11"/>
        <v>0</v>
      </c>
      <c r="X27" s="669">
        <f t="shared" si="12"/>
        <v>0</v>
      </c>
      <c r="Y27" s="669">
        <f t="shared" si="13"/>
        <v>0</v>
      </c>
      <c r="Z27" s="671">
        <f t="shared" si="14"/>
        <v>0</v>
      </c>
      <c r="AA27" s="667">
        <f t="shared" si="15"/>
        <v>0</v>
      </c>
      <c r="AB27" s="672"/>
      <c r="AC27" s="673" t="str" cm="1">
        <f t="array" ref="AC27">_xlfn.IFS(AA27&gt;M27,"KO : Le montant retenu est supérieur au montant présenté. Merci de revoir la ligne de dépense ou plafonner son montant.",M27=0,"",AA27=M27,"OK",AA27&lt;M27,"Montant instruit inférieur au montant présenté.")</f>
        <v/>
      </c>
      <c r="AD27" s="667">
        <f t="shared" si="16"/>
        <v>0</v>
      </c>
    </row>
    <row r="28" spans="1:30" x14ac:dyDescent="0.35">
      <c r="A28" s="860"/>
      <c r="B28" s="61"/>
      <c r="C28" s="248"/>
      <c r="D28" s="317"/>
      <c r="E28" s="62"/>
      <c r="F28" s="62"/>
      <c r="G28" s="62"/>
      <c r="H28" s="62"/>
      <c r="I28" s="63"/>
      <c r="J28" s="64"/>
      <c r="K28" s="65"/>
      <c r="L28" s="71"/>
      <c r="M28" s="667">
        <f t="shared" si="2"/>
        <v>0</v>
      </c>
      <c r="N28" s="703" t="s">
        <v>138</v>
      </c>
      <c r="O28" s="668">
        <f t="shared" si="3"/>
        <v>0</v>
      </c>
      <c r="P28" s="669">
        <f t="shared" si="4"/>
        <v>0</v>
      </c>
      <c r="Q28" s="669">
        <f t="shared" si="5"/>
        <v>0</v>
      </c>
      <c r="R28" s="669">
        <f t="shared" si="6"/>
        <v>0</v>
      </c>
      <c r="S28" s="669">
        <f t="shared" si="7"/>
        <v>0</v>
      </c>
      <c r="T28" s="669">
        <f t="shared" si="8"/>
        <v>0</v>
      </c>
      <c r="U28" s="669">
        <f t="shared" si="9"/>
        <v>0</v>
      </c>
      <c r="V28" s="670">
        <f t="shared" si="10"/>
        <v>0</v>
      </c>
      <c r="W28" s="670">
        <f t="shared" si="11"/>
        <v>0</v>
      </c>
      <c r="X28" s="669">
        <f t="shared" si="12"/>
        <v>0</v>
      </c>
      <c r="Y28" s="669">
        <f t="shared" si="13"/>
        <v>0</v>
      </c>
      <c r="Z28" s="671">
        <f t="shared" si="14"/>
        <v>0</v>
      </c>
      <c r="AA28" s="667">
        <f t="shared" si="15"/>
        <v>0</v>
      </c>
      <c r="AB28" s="672"/>
      <c r="AC28" s="673" t="str" cm="1">
        <f t="array" ref="AC28">_xlfn.IFS(AA28&gt;M28,"KO : Le montant retenu est supérieur au montant présenté. Merci de revoir la ligne de dépense ou plafonner son montant.",M28=0,"",AA28=M28,"OK",AA28&lt;M28,"Montant instruit inférieur au montant présenté.")</f>
        <v/>
      </c>
      <c r="AD28" s="667">
        <f t="shared" si="16"/>
        <v>0</v>
      </c>
    </row>
    <row r="29" spans="1:30" x14ac:dyDescent="0.35">
      <c r="A29" s="860"/>
      <c r="B29" s="61"/>
      <c r="C29" s="248"/>
      <c r="D29" s="317"/>
      <c r="E29" s="62"/>
      <c r="F29" s="62"/>
      <c r="G29" s="62"/>
      <c r="H29" s="62"/>
      <c r="I29" s="63"/>
      <c r="J29" s="64"/>
      <c r="K29" s="65"/>
      <c r="L29" s="71"/>
      <c r="M29" s="667">
        <f t="shared" si="2"/>
        <v>0</v>
      </c>
      <c r="N29" s="703" t="s">
        <v>138</v>
      </c>
      <c r="O29" s="668">
        <f t="shared" si="3"/>
        <v>0</v>
      </c>
      <c r="P29" s="669">
        <f t="shared" si="4"/>
        <v>0</v>
      </c>
      <c r="Q29" s="669">
        <f t="shared" si="5"/>
        <v>0</v>
      </c>
      <c r="R29" s="669">
        <f t="shared" si="6"/>
        <v>0</v>
      </c>
      <c r="S29" s="669">
        <f t="shared" si="7"/>
        <v>0</v>
      </c>
      <c r="T29" s="669">
        <f t="shared" si="8"/>
        <v>0</v>
      </c>
      <c r="U29" s="669">
        <f t="shared" si="9"/>
        <v>0</v>
      </c>
      <c r="V29" s="670">
        <f t="shared" si="10"/>
        <v>0</v>
      </c>
      <c r="W29" s="670">
        <f t="shared" si="11"/>
        <v>0</v>
      </c>
      <c r="X29" s="669">
        <f t="shared" si="12"/>
        <v>0</v>
      </c>
      <c r="Y29" s="669">
        <f t="shared" si="13"/>
        <v>0</v>
      </c>
      <c r="Z29" s="671">
        <f t="shared" si="14"/>
        <v>0</v>
      </c>
      <c r="AA29" s="667">
        <f t="shared" si="15"/>
        <v>0</v>
      </c>
      <c r="AB29" s="672"/>
      <c r="AC29" s="673" t="str" cm="1">
        <f t="array" ref="AC29">_xlfn.IFS(AA29&gt;M29,"KO : Le montant retenu est supérieur au montant présenté. Merci de revoir la ligne de dépense ou plafonner son montant.",M29=0,"",AA29=M29,"OK",AA29&lt;M29,"Montant instruit inférieur au montant présenté.")</f>
        <v/>
      </c>
      <c r="AD29" s="667">
        <f t="shared" si="16"/>
        <v>0</v>
      </c>
    </row>
    <row r="30" spans="1:30" x14ac:dyDescent="0.35">
      <c r="A30" s="860"/>
      <c r="B30" s="61"/>
      <c r="C30" s="248"/>
      <c r="D30" s="317"/>
      <c r="E30" s="62"/>
      <c r="F30" s="62"/>
      <c r="G30" s="62"/>
      <c r="H30" s="62"/>
      <c r="I30" s="63"/>
      <c r="J30" s="64"/>
      <c r="K30" s="65"/>
      <c r="L30" s="71"/>
      <c r="M30" s="667">
        <f t="shared" si="2"/>
        <v>0</v>
      </c>
      <c r="N30" s="703" t="s">
        <v>138</v>
      </c>
      <c r="O30" s="668">
        <f t="shared" si="3"/>
        <v>0</v>
      </c>
      <c r="P30" s="669">
        <f t="shared" si="4"/>
        <v>0</v>
      </c>
      <c r="Q30" s="669">
        <f t="shared" si="5"/>
        <v>0</v>
      </c>
      <c r="R30" s="669">
        <f t="shared" si="6"/>
        <v>0</v>
      </c>
      <c r="S30" s="669">
        <f t="shared" si="7"/>
        <v>0</v>
      </c>
      <c r="T30" s="669">
        <f t="shared" si="8"/>
        <v>0</v>
      </c>
      <c r="U30" s="669">
        <f t="shared" si="9"/>
        <v>0</v>
      </c>
      <c r="V30" s="670">
        <f t="shared" si="10"/>
        <v>0</v>
      </c>
      <c r="W30" s="670">
        <f t="shared" si="11"/>
        <v>0</v>
      </c>
      <c r="X30" s="669">
        <f t="shared" si="12"/>
        <v>0</v>
      </c>
      <c r="Y30" s="669">
        <f t="shared" si="13"/>
        <v>0</v>
      </c>
      <c r="Z30" s="671">
        <f t="shared" si="14"/>
        <v>0</v>
      </c>
      <c r="AA30" s="667">
        <f t="shared" si="15"/>
        <v>0</v>
      </c>
      <c r="AB30" s="672"/>
      <c r="AC30" s="673" t="str" cm="1">
        <f t="array" ref="AC30">_xlfn.IFS(AA30&gt;M30,"KO : Le montant retenu est supérieur au montant présenté. Merci de revoir la ligne de dépense ou plafonner son montant.",M30=0,"",AA30=M30,"OK",AA30&lt;M30,"Montant instruit inférieur au montant présenté.")</f>
        <v/>
      </c>
      <c r="AD30" s="667">
        <f t="shared" si="16"/>
        <v>0</v>
      </c>
    </row>
    <row r="31" spans="1:30" x14ac:dyDescent="0.35">
      <c r="A31" s="860"/>
      <c r="B31" s="61"/>
      <c r="C31" s="248"/>
      <c r="D31" s="317"/>
      <c r="E31" s="62"/>
      <c r="F31" s="62"/>
      <c r="G31" s="62"/>
      <c r="H31" s="62"/>
      <c r="I31" s="63"/>
      <c r="J31" s="64"/>
      <c r="K31" s="65"/>
      <c r="L31" s="71"/>
      <c r="M31" s="667">
        <f t="shared" si="2"/>
        <v>0</v>
      </c>
      <c r="N31" s="703" t="s">
        <v>138</v>
      </c>
      <c r="O31" s="668">
        <f t="shared" si="3"/>
        <v>0</v>
      </c>
      <c r="P31" s="669">
        <f t="shared" si="4"/>
        <v>0</v>
      </c>
      <c r="Q31" s="669">
        <f t="shared" si="5"/>
        <v>0</v>
      </c>
      <c r="R31" s="669">
        <f t="shared" si="6"/>
        <v>0</v>
      </c>
      <c r="S31" s="669">
        <f t="shared" si="7"/>
        <v>0</v>
      </c>
      <c r="T31" s="669">
        <f t="shared" si="8"/>
        <v>0</v>
      </c>
      <c r="U31" s="669">
        <f t="shared" si="9"/>
        <v>0</v>
      </c>
      <c r="V31" s="670">
        <f t="shared" si="10"/>
        <v>0</v>
      </c>
      <c r="W31" s="670">
        <f t="shared" si="11"/>
        <v>0</v>
      </c>
      <c r="X31" s="669">
        <f t="shared" si="12"/>
        <v>0</v>
      </c>
      <c r="Y31" s="669">
        <f t="shared" si="13"/>
        <v>0</v>
      </c>
      <c r="Z31" s="671">
        <f t="shared" si="14"/>
        <v>0</v>
      </c>
      <c r="AA31" s="667">
        <f t="shared" si="15"/>
        <v>0</v>
      </c>
      <c r="AB31" s="672"/>
      <c r="AC31" s="673" t="str" cm="1">
        <f t="array" ref="AC31">_xlfn.IFS(AA31&gt;M31,"KO : Le montant retenu est supérieur au montant présenté. Merci de revoir la ligne de dépense ou plafonner son montant.",M31=0,"",AA31=M31,"OK",AA31&lt;M31,"Montant instruit inférieur au montant présenté.")</f>
        <v/>
      </c>
      <c r="AD31" s="667">
        <f t="shared" si="16"/>
        <v>0</v>
      </c>
    </row>
    <row r="32" spans="1:30" x14ac:dyDescent="0.35">
      <c r="A32" s="860"/>
      <c r="B32" s="61"/>
      <c r="C32" s="248"/>
      <c r="D32" s="317"/>
      <c r="E32" s="62"/>
      <c r="F32" s="62"/>
      <c r="G32" s="62"/>
      <c r="H32" s="62"/>
      <c r="I32" s="63"/>
      <c r="J32" s="64"/>
      <c r="K32" s="65"/>
      <c r="L32" s="71"/>
      <c r="M32" s="667">
        <f t="shared" si="2"/>
        <v>0</v>
      </c>
      <c r="N32" s="703" t="s">
        <v>138</v>
      </c>
      <c r="O32" s="668">
        <f t="shared" si="3"/>
        <v>0</v>
      </c>
      <c r="P32" s="669">
        <f t="shared" si="4"/>
        <v>0</v>
      </c>
      <c r="Q32" s="669">
        <f t="shared" si="5"/>
        <v>0</v>
      </c>
      <c r="R32" s="669">
        <f t="shared" si="6"/>
        <v>0</v>
      </c>
      <c r="S32" s="669">
        <f t="shared" si="7"/>
        <v>0</v>
      </c>
      <c r="T32" s="669">
        <f t="shared" si="8"/>
        <v>0</v>
      </c>
      <c r="U32" s="669">
        <f t="shared" si="9"/>
        <v>0</v>
      </c>
      <c r="V32" s="670">
        <f t="shared" si="10"/>
        <v>0</v>
      </c>
      <c r="W32" s="670">
        <f t="shared" si="11"/>
        <v>0</v>
      </c>
      <c r="X32" s="669">
        <f t="shared" si="12"/>
        <v>0</v>
      </c>
      <c r="Y32" s="669">
        <f t="shared" si="13"/>
        <v>0</v>
      </c>
      <c r="Z32" s="671">
        <f t="shared" si="14"/>
        <v>0</v>
      </c>
      <c r="AA32" s="667">
        <f t="shared" si="15"/>
        <v>0</v>
      </c>
      <c r="AB32" s="672"/>
      <c r="AC32" s="673" t="str" cm="1">
        <f t="array" ref="AC32">_xlfn.IFS(AA32&gt;M32,"KO : Le montant retenu est supérieur au montant présenté. Merci de revoir la ligne de dépense ou plafonner son montant.",M32=0,"",AA32=M32,"OK",AA32&lt;M32,"Montant instruit inférieur au montant présenté.")</f>
        <v/>
      </c>
      <c r="AD32" s="667">
        <f t="shared" si="16"/>
        <v>0</v>
      </c>
    </row>
    <row r="33" spans="1:30" x14ac:dyDescent="0.35">
      <c r="A33" s="860"/>
      <c r="B33" s="61"/>
      <c r="C33" s="248"/>
      <c r="D33" s="317"/>
      <c r="E33" s="62"/>
      <c r="F33" s="62"/>
      <c r="G33" s="62"/>
      <c r="H33" s="62"/>
      <c r="I33" s="63"/>
      <c r="J33" s="64"/>
      <c r="K33" s="65"/>
      <c r="L33" s="71"/>
      <c r="M33" s="667">
        <f t="shared" si="2"/>
        <v>0</v>
      </c>
      <c r="N33" s="703" t="s">
        <v>138</v>
      </c>
      <c r="O33" s="668">
        <f t="shared" si="3"/>
        <v>0</v>
      </c>
      <c r="P33" s="669">
        <f t="shared" si="4"/>
        <v>0</v>
      </c>
      <c r="Q33" s="669">
        <f t="shared" si="5"/>
        <v>0</v>
      </c>
      <c r="R33" s="669">
        <f t="shared" si="6"/>
        <v>0</v>
      </c>
      <c r="S33" s="669">
        <f t="shared" si="7"/>
        <v>0</v>
      </c>
      <c r="T33" s="669">
        <f t="shared" si="8"/>
        <v>0</v>
      </c>
      <c r="U33" s="669">
        <f t="shared" si="9"/>
        <v>0</v>
      </c>
      <c r="V33" s="670">
        <f t="shared" si="10"/>
        <v>0</v>
      </c>
      <c r="W33" s="670">
        <f t="shared" si="11"/>
        <v>0</v>
      </c>
      <c r="X33" s="669">
        <f t="shared" si="12"/>
        <v>0</v>
      </c>
      <c r="Y33" s="669">
        <f t="shared" si="13"/>
        <v>0</v>
      </c>
      <c r="Z33" s="671">
        <f t="shared" si="14"/>
        <v>0</v>
      </c>
      <c r="AA33" s="667">
        <f t="shared" si="15"/>
        <v>0</v>
      </c>
      <c r="AB33" s="672"/>
      <c r="AC33" s="673" t="str" cm="1">
        <f t="array" ref="AC33">_xlfn.IFS(AA33&gt;M33,"KO : Le montant retenu est supérieur au montant présenté. Merci de revoir la ligne de dépense ou plafonner son montant.",M33=0,"",AA33=M33,"OK",AA33&lt;M33,"Montant instruit inférieur au montant présenté.")</f>
        <v/>
      </c>
      <c r="AD33" s="667">
        <f t="shared" si="16"/>
        <v>0</v>
      </c>
    </row>
    <row r="34" spans="1:30" ht="15" thickBot="1" x14ac:dyDescent="0.4">
      <c r="B34" s="66"/>
      <c r="C34" s="249"/>
      <c r="D34" s="326"/>
      <c r="E34" s="67"/>
      <c r="F34" s="67"/>
      <c r="G34" s="67"/>
      <c r="H34" s="67"/>
      <c r="I34" s="68"/>
      <c r="J34" s="69"/>
      <c r="K34" s="70"/>
      <c r="L34" s="72"/>
      <c r="M34" s="674">
        <f t="shared" si="2"/>
        <v>0</v>
      </c>
      <c r="N34" s="704" t="s">
        <v>138</v>
      </c>
      <c r="O34" s="675">
        <f t="shared" si="3"/>
        <v>0</v>
      </c>
      <c r="P34" s="669">
        <f t="shared" si="4"/>
        <v>0</v>
      </c>
      <c r="Q34" s="676">
        <f t="shared" si="5"/>
        <v>0</v>
      </c>
      <c r="R34" s="669">
        <f t="shared" si="6"/>
        <v>0</v>
      </c>
      <c r="S34" s="669">
        <f t="shared" si="7"/>
        <v>0</v>
      </c>
      <c r="T34" s="669">
        <f t="shared" si="8"/>
        <v>0</v>
      </c>
      <c r="U34" s="677">
        <f t="shared" si="9"/>
        <v>0</v>
      </c>
      <c r="V34" s="678">
        <f t="shared" si="10"/>
        <v>0</v>
      </c>
      <c r="W34" s="678">
        <f t="shared" si="11"/>
        <v>0</v>
      </c>
      <c r="X34" s="669">
        <f t="shared" si="12"/>
        <v>0</v>
      </c>
      <c r="Y34" s="677">
        <f t="shared" si="13"/>
        <v>0</v>
      </c>
      <c r="Z34" s="679">
        <f t="shared" si="14"/>
        <v>0</v>
      </c>
      <c r="AA34" s="680">
        <f t="shared" si="15"/>
        <v>0</v>
      </c>
      <c r="AB34" s="681"/>
      <c r="AC34" s="682" t="str" cm="1">
        <f t="array" ref="AC34">_xlfn.IFS(AA34&gt;M34,"KO : Le montant retenu est supérieur au montant présenté. Merci de revoir la ligne de dépense ou plafonner son montant.",M34=0,"",AA34=M34,"OK",AA34&lt;M34,"Montant instruit inférieur au montant présenté.")</f>
        <v/>
      </c>
      <c r="AD34" s="680">
        <f t="shared" si="16"/>
        <v>0</v>
      </c>
    </row>
    <row r="35" spans="1:30" ht="19" thickBot="1" x14ac:dyDescent="0.5">
      <c r="F35" s="683"/>
      <c r="G35" s="683"/>
      <c r="H35" s="684" t="s">
        <v>139</v>
      </c>
      <c r="I35" s="685">
        <f>SUM(I10:I34)</f>
        <v>0</v>
      </c>
      <c r="J35" s="685">
        <f>SUM(J10:J34)</f>
        <v>0</v>
      </c>
      <c r="K35" s="686">
        <f>SUM(K10:K34)</f>
        <v>0</v>
      </c>
      <c r="L35" s="687"/>
      <c r="M35" s="688">
        <f>SUM(M10:M34)</f>
        <v>0</v>
      </c>
      <c r="N35" s="689"/>
      <c r="U35" s="690" t="s">
        <v>110</v>
      </c>
      <c r="V35" s="691">
        <f>SUM(V10:V34)</f>
        <v>0</v>
      </c>
      <c r="W35" s="692">
        <f>SUM(W10:W34)</f>
        <v>0</v>
      </c>
      <c r="Y35" s="690" t="s">
        <v>110</v>
      </c>
      <c r="Z35" s="691">
        <f>SUM(Z10:Z34)</f>
        <v>0</v>
      </c>
      <c r="AA35" s="692">
        <f>SUM(AA10:AA34)</f>
        <v>0</v>
      </c>
      <c r="AC35" s="690" t="s">
        <v>110</v>
      </c>
      <c r="AD35" s="692">
        <f>SUM(AD10:AD34)</f>
        <v>0</v>
      </c>
    </row>
    <row r="36" spans="1:30" s="699" customFormat="1" ht="18.5" x14ac:dyDescent="0.45">
      <c r="A36" s="523"/>
      <c r="B36" s="523"/>
      <c r="C36" s="523"/>
      <c r="D36" s="523"/>
      <c r="E36" s="523"/>
      <c r="F36" s="683"/>
      <c r="G36" s="683"/>
      <c r="H36" s="693"/>
      <c r="I36" s="694"/>
      <c r="J36" s="694"/>
      <c r="K36" s="695"/>
      <c r="L36" s="696"/>
      <c r="M36" s="697"/>
      <c r="N36" s="698"/>
      <c r="U36" s="700"/>
      <c r="V36" s="694"/>
      <c r="W36" s="694"/>
      <c r="Y36" s="700"/>
      <c r="Z36" s="694"/>
      <c r="AA36" s="694"/>
      <c r="AC36" s="700"/>
      <c r="AD36" s="694"/>
    </row>
    <row r="37" spans="1:30" ht="105.65" customHeight="1" x14ac:dyDescent="0.35">
      <c r="B37" s="858" t="s">
        <v>140</v>
      </c>
      <c r="C37" s="858"/>
      <c r="D37" s="858"/>
      <c r="E37" s="858"/>
      <c r="F37" s="858"/>
      <c r="G37" s="858"/>
      <c r="H37" s="858"/>
      <c r="I37" s="858"/>
    </row>
    <row r="38" spans="1:30" ht="15" thickBot="1" x14ac:dyDescent="0.4"/>
    <row r="39" spans="1:30" x14ac:dyDescent="0.35">
      <c r="E39" s="705" t="s">
        <v>141</v>
      </c>
      <c r="F39" s="706"/>
      <c r="G39" s="707"/>
      <c r="H39" s="142"/>
    </row>
    <row r="40" spans="1:30" x14ac:dyDescent="0.35">
      <c r="E40" s="629"/>
      <c r="F40" s="708"/>
      <c r="G40" s="709"/>
      <c r="H40" s="142"/>
    </row>
    <row r="41" spans="1:30" x14ac:dyDescent="0.35">
      <c r="E41" s="577" t="s">
        <v>142</v>
      </c>
      <c r="F41" s="708"/>
      <c r="G41" s="709"/>
      <c r="H41" s="142"/>
    </row>
    <row r="42" spans="1:30" x14ac:dyDescent="0.35">
      <c r="E42" s="577"/>
      <c r="F42" s="708"/>
      <c r="G42" s="709"/>
      <c r="H42" s="142"/>
    </row>
    <row r="43" spans="1:30" x14ac:dyDescent="0.35">
      <c r="E43" s="577"/>
      <c r="F43" s="708"/>
      <c r="G43" s="709"/>
      <c r="H43" s="142"/>
    </row>
    <row r="44" spans="1:30" x14ac:dyDescent="0.35">
      <c r="E44" s="631" t="s">
        <v>143</v>
      </c>
      <c r="F44" s="708"/>
      <c r="G44" s="709"/>
      <c r="H44" s="142"/>
    </row>
    <row r="45" spans="1:30" x14ac:dyDescent="0.35">
      <c r="E45" s="710"/>
      <c r="F45" s="708"/>
      <c r="G45" s="709"/>
      <c r="H45" s="142"/>
    </row>
    <row r="46" spans="1:30" x14ac:dyDescent="0.35">
      <c r="E46" s="710"/>
      <c r="F46" s="708"/>
      <c r="G46" s="709"/>
      <c r="H46" s="142"/>
    </row>
    <row r="47" spans="1:30" x14ac:dyDescent="0.35">
      <c r="E47" s="710"/>
      <c r="F47" s="708"/>
      <c r="G47" s="709"/>
      <c r="H47" s="142"/>
    </row>
    <row r="48" spans="1:30" x14ac:dyDescent="0.35">
      <c r="E48" s="710"/>
      <c r="F48" s="708"/>
      <c r="G48" s="709"/>
      <c r="H48" s="142"/>
    </row>
    <row r="49" spans="5:8" ht="15" thickBot="1" x14ac:dyDescent="0.4">
      <c r="E49" s="711"/>
      <c r="F49" s="712"/>
      <c r="G49" s="713"/>
      <c r="H49" s="142"/>
    </row>
  </sheetData>
  <sheetProtection algorithmName="SHA-512" hashValue="89MK0cj3/nnbIqcyMCYg2t0SzwGtbTao9wYcEMU89pq+xBwFl1XkfOvT/XCSKeMdKK6Z/IgbJk6JRse9RaQD4Q==" saltValue="LgTccWfyllm7xUTzBmhO3A==" spinCount="100000" sheet="1" selectLockedCells="1"/>
  <mergeCells count="9">
    <mergeCell ref="O6:AD6"/>
    <mergeCell ref="B37:I37"/>
    <mergeCell ref="A1:E1"/>
    <mergeCell ref="A9:A21"/>
    <mergeCell ref="A22:A33"/>
    <mergeCell ref="B4:G4"/>
    <mergeCell ref="B5:D5"/>
    <mergeCell ref="B6:N6"/>
    <mergeCell ref="B3:G3"/>
  </mergeCells>
  <phoneticPr fontId="40" type="noConversion"/>
  <dataValidations disablePrompts="1" count="4">
    <dataValidation allowBlank="1" showErrorMessage="1" promptTitle="Sélectionnez un poste de dépense" prompt="Cliquez sur le menu déroulant" sqref="D9" xr:uid="{2FF6626C-A240-44A3-B852-86C27B7579D8}"/>
    <dataValidation allowBlank="1" showErrorMessage="1" promptTitle="Sélectionnez un type d'action" prompt="Cliquez sur le menu déroulant" sqref="C9" xr:uid="{04A43FED-7FFB-4E45-AD5F-8A1D41631C40}"/>
    <dataValidation type="list" allowBlank="1" showInputMessage="1" showErrorMessage="1" promptTitle="Sélectionnez un type d'opération" prompt="Cliquez sur le menu déroulant et associez un type d'opération au poste choisi tel que présenté dans les lignes 4 à 13 de l'onglet 0_x000a_" sqref="C10 C11:C34" xr:uid="{D4440203-AA19-41B0-9A3E-1B9FB07C08E9}">
      <formula1>"Projets groupes opérationnels , Création groupes opérationnels , Diffusion projet"</formula1>
    </dataValidation>
    <dataValidation type="list" allowBlank="1" showInputMessage="1" showErrorMessage="1" promptTitle="Sélection type action détaillée" prompt="Cliquez sur le menu déroulant" sqref="D10:D34" xr:uid="{EDC19A1B-7DC7-4442-A6A0-3635FD6EA82D}">
      <formula1>"Echanges dev-perf-envir-eco , Renforcement sys-exploit , Adapt-prod-zone-contrainte , Id-protect-prod , Innov-bottom-up , Outils-num-agri-ali , Mentions-valo , Dev-gestion-risques , Fav-territ-souv-ali-écosys , Promouvoir savoir-faire-transfo-ressources"</formula1>
    </dataValidation>
  </dataValidations>
  <pageMargins left="0.7" right="0.7" top="0.75" bottom="0.75" header="0.3" footer="0.3"/>
  <pageSetup paperSize="9"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L75"/>
  <sheetViews>
    <sheetView showGridLines="0" zoomScale="38" zoomScaleNormal="85" workbookViewId="0">
      <selection activeCell="S52" sqref="S52"/>
    </sheetView>
  </sheetViews>
  <sheetFormatPr baseColWidth="10" defaultColWidth="11.453125" defaultRowHeight="14.5" x14ac:dyDescent="0.35"/>
  <cols>
    <col min="1" max="1" width="11.453125" style="579"/>
    <col min="2" max="4" width="23.81640625" style="579" customWidth="1"/>
    <col min="5" max="5" width="54" style="579" customWidth="1"/>
    <col min="6" max="6" width="60.453125" style="579" customWidth="1"/>
    <col min="7" max="7" width="11.54296875" style="579" bestFit="1" customWidth="1"/>
    <col min="8" max="8" width="15.1796875" style="579" bestFit="1" customWidth="1"/>
    <col min="9" max="9" width="34.81640625" style="579" customWidth="1"/>
    <col min="10" max="10" width="20" style="579" customWidth="1"/>
    <col min="11" max="11" width="19.453125" style="579" bestFit="1" customWidth="1"/>
    <col min="12" max="12" width="9.1796875" style="579" bestFit="1" customWidth="1"/>
    <col min="13" max="13" width="15.1796875" style="579" bestFit="1" customWidth="1"/>
    <col min="14" max="14" width="33.453125" style="579" customWidth="1"/>
    <col min="15" max="15" width="20" style="579" customWidth="1"/>
    <col min="16" max="16" width="19.453125" style="579" bestFit="1" customWidth="1"/>
    <col min="17" max="18" width="19.453125" style="579" customWidth="1"/>
    <col min="19" max="19" width="29.453125" style="579" customWidth="1"/>
    <col min="20" max="21" width="19.453125" style="579" customWidth="1"/>
    <col min="22" max="22" width="16.453125" style="579" customWidth="1"/>
    <col min="23" max="32" width="31.54296875" style="579" customWidth="1"/>
    <col min="33" max="33" width="25.453125" style="579" customWidth="1"/>
    <col min="34" max="34" width="52" style="579" customWidth="1"/>
    <col min="35" max="35" width="56.81640625" style="579" customWidth="1"/>
    <col min="36" max="36" width="31.453125" style="579" customWidth="1"/>
    <col min="37" max="37" width="34.453125" style="579" customWidth="1"/>
    <col min="38" max="16384" width="11.453125" style="579"/>
  </cols>
  <sheetData>
    <row r="1" spans="1:38" ht="21" x14ac:dyDescent="0.5">
      <c r="A1" s="905" t="s">
        <v>62</v>
      </c>
      <c r="B1" s="905"/>
      <c r="C1" s="905"/>
      <c r="D1" s="905"/>
      <c r="E1" s="905"/>
      <c r="F1" s="905"/>
      <c r="G1" s="905"/>
    </row>
    <row r="2" spans="1:38" ht="15" thickBot="1" x14ac:dyDescent="0.4"/>
    <row r="3" spans="1:38" ht="35.15" customHeight="1" x14ac:dyDescent="0.45">
      <c r="B3" s="886" t="s">
        <v>144</v>
      </c>
      <c r="C3" s="887"/>
      <c r="D3" s="887"/>
      <c r="E3" s="887"/>
      <c r="F3" s="887"/>
      <c r="G3" s="888"/>
    </row>
    <row r="4" spans="1:38" x14ac:dyDescent="0.35">
      <c r="B4" s="580" t="s">
        <v>145</v>
      </c>
      <c r="C4" s="581"/>
      <c r="D4" s="581"/>
      <c r="E4" s="581"/>
      <c r="F4" s="581"/>
      <c r="G4" s="582"/>
    </row>
    <row r="5" spans="1:38" ht="44.15" customHeight="1" x14ac:dyDescent="0.35">
      <c r="B5" s="912" t="s">
        <v>146</v>
      </c>
      <c r="C5" s="913"/>
      <c r="D5" s="913"/>
      <c r="E5" s="913"/>
      <c r="F5" s="913"/>
      <c r="G5" s="914"/>
    </row>
    <row r="6" spans="1:38" ht="15" thickBot="1" x14ac:dyDescent="0.4">
      <c r="B6" s="889" t="s">
        <v>147</v>
      </c>
      <c r="C6" s="890"/>
      <c r="D6" s="890"/>
      <c r="E6" s="890"/>
      <c r="F6" s="583"/>
      <c r="G6" s="584"/>
    </row>
    <row r="7" spans="1:38" ht="15" thickBot="1" x14ac:dyDescent="0.4">
      <c r="E7" s="585"/>
      <c r="F7" s="585"/>
    </row>
    <row r="8" spans="1:38" ht="26.5" customHeight="1" thickBot="1" x14ac:dyDescent="0.4">
      <c r="B8" s="892" t="s">
        <v>277</v>
      </c>
      <c r="C8" s="893"/>
      <c r="D8" s="893"/>
      <c r="E8" s="893"/>
      <c r="F8" s="893"/>
      <c r="G8" s="893"/>
      <c r="H8" s="893"/>
      <c r="I8" s="893"/>
      <c r="J8" s="893"/>
      <c r="K8" s="893"/>
      <c r="L8" s="893"/>
      <c r="M8" s="893"/>
      <c r="N8" s="893"/>
      <c r="O8" s="893"/>
      <c r="P8" s="893"/>
      <c r="Q8" s="893"/>
      <c r="R8" s="893"/>
      <c r="S8" s="893"/>
      <c r="T8" s="893"/>
      <c r="U8" s="893"/>
      <c r="V8" s="894"/>
      <c r="W8" s="877" t="s">
        <v>286</v>
      </c>
      <c r="X8" s="878"/>
      <c r="Y8" s="878"/>
      <c r="Z8" s="878"/>
      <c r="AA8" s="878"/>
      <c r="AB8" s="878"/>
      <c r="AC8" s="878"/>
      <c r="AD8" s="878"/>
      <c r="AE8" s="878"/>
      <c r="AF8" s="878"/>
      <c r="AG8" s="878"/>
      <c r="AH8" s="878"/>
      <c r="AI8" s="878"/>
      <c r="AJ8" s="878"/>
      <c r="AK8" s="879"/>
      <c r="AL8" s="586"/>
    </row>
    <row r="9" spans="1:38" ht="73.5" customHeight="1" thickBot="1" x14ac:dyDescent="0.4">
      <c r="B9" s="896" t="s">
        <v>148</v>
      </c>
      <c r="C9" s="587" t="s">
        <v>317</v>
      </c>
      <c r="D9" s="588" t="s">
        <v>326</v>
      </c>
      <c r="E9" s="906" t="s">
        <v>149</v>
      </c>
      <c r="F9" s="588" t="s">
        <v>116</v>
      </c>
      <c r="G9" s="900" t="s">
        <v>328</v>
      </c>
      <c r="H9" s="903"/>
      <c r="I9" s="903"/>
      <c r="J9" s="903"/>
      <c r="K9" s="904"/>
      <c r="L9" s="900" t="s">
        <v>329</v>
      </c>
      <c r="M9" s="903"/>
      <c r="N9" s="903"/>
      <c r="O9" s="903"/>
      <c r="P9" s="903"/>
      <c r="Q9" s="903"/>
      <c r="R9" s="903"/>
      <c r="S9" s="903"/>
      <c r="T9" s="903"/>
      <c r="U9" s="904"/>
      <c r="V9" s="896" t="s">
        <v>122</v>
      </c>
      <c r="W9" s="871" t="s">
        <v>288</v>
      </c>
      <c r="X9" s="451" t="s">
        <v>317</v>
      </c>
      <c r="Y9" s="451" t="s">
        <v>326</v>
      </c>
      <c r="Z9" s="871" t="s">
        <v>289</v>
      </c>
      <c r="AA9" s="451" t="s">
        <v>116</v>
      </c>
      <c r="AB9" s="873" t="s">
        <v>290</v>
      </c>
      <c r="AC9" s="874"/>
      <c r="AD9" s="874"/>
      <c r="AE9" s="875"/>
      <c r="AF9" s="876"/>
      <c r="AG9" s="880" t="s">
        <v>287</v>
      </c>
      <c r="AH9" s="881" t="s">
        <v>279</v>
      </c>
      <c r="AI9" s="881" t="s">
        <v>280</v>
      </c>
      <c r="AJ9" s="881" t="s">
        <v>267</v>
      </c>
      <c r="AK9" s="882" t="s">
        <v>265</v>
      </c>
    </row>
    <row r="10" spans="1:38" ht="132.65" customHeight="1" x14ac:dyDescent="0.35">
      <c r="B10" s="897"/>
      <c r="C10" s="556" t="s">
        <v>321</v>
      </c>
      <c r="D10" s="557" t="s">
        <v>322</v>
      </c>
      <c r="E10" s="907"/>
      <c r="F10" s="558" t="s">
        <v>151</v>
      </c>
      <c r="G10" s="453" t="s">
        <v>152</v>
      </c>
      <c r="H10" s="453" t="s">
        <v>153</v>
      </c>
      <c r="I10" s="453" t="s">
        <v>154</v>
      </c>
      <c r="J10" s="453" t="s">
        <v>155</v>
      </c>
      <c r="K10" s="454" t="s">
        <v>156</v>
      </c>
      <c r="L10" s="453" t="s">
        <v>152</v>
      </c>
      <c r="M10" s="453" t="s">
        <v>153</v>
      </c>
      <c r="N10" s="453" t="s">
        <v>154</v>
      </c>
      <c r="O10" s="453" t="s">
        <v>155</v>
      </c>
      <c r="P10" s="455" t="s">
        <v>156</v>
      </c>
      <c r="Q10" s="453" t="s">
        <v>152</v>
      </c>
      <c r="R10" s="453" t="s">
        <v>153</v>
      </c>
      <c r="S10" s="453" t="s">
        <v>154</v>
      </c>
      <c r="T10" s="453" t="s">
        <v>155</v>
      </c>
      <c r="U10" s="453" t="s">
        <v>156</v>
      </c>
      <c r="V10" s="897"/>
      <c r="W10" s="872"/>
      <c r="X10" s="559" t="s">
        <v>268</v>
      </c>
      <c r="Y10" s="560" t="s">
        <v>268</v>
      </c>
      <c r="Z10" s="872"/>
      <c r="AA10" s="561" t="s">
        <v>268</v>
      </c>
      <c r="AB10" s="459" t="s">
        <v>152</v>
      </c>
      <c r="AC10" s="459" t="s">
        <v>153</v>
      </c>
      <c r="AD10" s="459" t="s">
        <v>154</v>
      </c>
      <c r="AE10" s="459" t="s">
        <v>155</v>
      </c>
      <c r="AF10" s="460" t="s">
        <v>156</v>
      </c>
      <c r="AG10" s="459" t="s">
        <v>291</v>
      </c>
      <c r="AH10" s="459" t="s">
        <v>284</v>
      </c>
      <c r="AI10" s="459" t="s">
        <v>269</v>
      </c>
      <c r="AJ10" s="459" t="s">
        <v>270</v>
      </c>
      <c r="AK10" s="461" t="s">
        <v>271</v>
      </c>
    </row>
    <row r="11" spans="1:38" s="589" customFormat="1" ht="29.5" thickBot="1" x14ac:dyDescent="0.4">
      <c r="B11" s="466" t="s">
        <v>132</v>
      </c>
      <c r="C11" s="467" t="s">
        <v>134</v>
      </c>
      <c r="D11" s="464" t="s">
        <v>133</v>
      </c>
      <c r="E11" s="466" t="s">
        <v>157</v>
      </c>
      <c r="F11" s="466" t="s">
        <v>137</v>
      </c>
      <c r="G11" s="464">
        <v>145893</v>
      </c>
      <c r="H11" s="464" t="s">
        <v>222</v>
      </c>
      <c r="I11" s="464" t="s">
        <v>223</v>
      </c>
      <c r="J11" s="464" t="s">
        <v>227</v>
      </c>
      <c r="K11" s="466" t="s">
        <v>158</v>
      </c>
      <c r="L11" s="464">
        <v>5243</v>
      </c>
      <c r="M11" s="464" t="s">
        <v>228</v>
      </c>
      <c r="N11" s="464" t="s">
        <v>225</v>
      </c>
      <c r="O11" s="464" t="s">
        <v>229</v>
      </c>
      <c r="P11" s="466" t="s">
        <v>159</v>
      </c>
      <c r="Q11" s="464">
        <v>6789</v>
      </c>
      <c r="R11" s="464" t="s">
        <v>232</v>
      </c>
      <c r="S11" s="464" t="s">
        <v>231</v>
      </c>
      <c r="T11" s="464" t="s">
        <v>230</v>
      </c>
      <c r="U11" s="464" t="s">
        <v>160</v>
      </c>
      <c r="V11" s="466" t="s">
        <v>138</v>
      </c>
      <c r="W11" s="466" t="str">
        <f>B11</f>
        <v>Exemple : partenaire x</v>
      </c>
      <c r="X11" s="467" t="str">
        <f>C11</f>
        <v xml:space="preserve">Création groupes opérationnels </v>
      </c>
      <c r="Y11" s="464" t="str">
        <f>D11</f>
        <v xml:space="preserve">Echanges dev-perf-envir-eco </v>
      </c>
      <c r="Z11" s="466" t="str">
        <f t="shared" ref="Z11:AF11" si="0">E11</f>
        <v>Pompe hydraulique</v>
      </c>
      <c r="AA11" s="466" t="str">
        <f t="shared" si="0"/>
        <v>Oui</v>
      </c>
      <c r="AB11" s="464">
        <f t="shared" si="0"/>
        <v>145893</v>
      </c>
      <c r="AC11" s="464" t="str">
        <f t="shared" si="0"/>
        <v>20000</v>
      </c>
      <c r="AD11" s="464" t="str">
        <f t="shared" si="0"/>
        <v>4000</v>
      </c>
      <c r="AE11" s="464" t="str">
        <f t="shared" si="0"/>
        <v>=H12+I12</v>
      </c>
      <c r="AF11" s="466" t="str">
        <f t="shared" si="0"/>
        <v>Blando</v>
      </c>
      <c r="AG11" s="464" t="s">
        <v>137</v>
      </c>
      <c r="AH11" s="464"/>
      <c r="AI11" s="464"/>
      <c r="AJ11" s="464"/>
      <c r="AK11" s="464"/>
    </row>
    <row r="12" spans="1:38" x14ac:dyDescent="0.35">
      <c r="B12" s="538"/>
      <c r="C12" s="569"/>
      <c r="D12" s="570"/>
      <c r="E12" s="79"/>
      <c r="F12" s="79"/>
      <c r="G12" s="79"/>
      <c r="H12" s="80"/>
      <c r="I12" s="80"/>
      <c r="J12" s="468">
        <f>H12+I12</f>
        <v>0</v>
      </c>
      <c r="K12" s="81"/>
      <c r="L12" s="82"/>
      <c r="M12" s="83"/>
      <c r="N12" s="83"/>
      <c r="O12" s="472">
        <f>M12+N12</f>
        <v>0</v>
      </c>
      <c r="P12" s="84"/>
      <c r="Q12" s="82"/>
      <c r="R12" s="85"/>
      <c r="S12" s="85"/>
      <c r="T12" s="472">
        <f>R12+S12</f>
        <v>0</v>
      </c>
      <c r="U12" s="84"/>
      <c r="V12" s="572" t="s">
        <v>138</v>
      </c>
      <c r="W12" s="590">
        <f t="shared" ref="W12:W31" si="1">B12</f>
        <v>0</v>
      </c>
      <c r="X12" s="591">
        <f t="shared" ref="X12:X31" si="2">C12</f>
        <v>0</v>
      </c>
      <c r="Y12" s="592">
        <f t="shared" ref="Y12:Y31" si="3">D12</f>
        <v>0</v>
      </c>
      <c r="Z12" s="593">
        <f t="shared" ref="Z12:Z31" si="4">E12</f>
        <v>0</v>
      </c>
      <c r="AA12" s="593">
        <f t="shared" ref="AA12:AA31" si="5">F12</f>
        <v>0</v>
      </c>
      <c r="AB12" s="593">
        <f t="shared" ref="AB12:AB31" si="6">G12</f>
        <v>0</v>
      </c>
      <c r="AC12" s="594">
        <f t="shared" ref="AC12:AC31" si="7">H12</f>
        <v>0</v>
      </c>
      <c r="AD12" s="594">
        <f t="shared" ref="AD12:AD31" si="8">I12</f>
        <v>0</v>
      </c>
      <c r="AE12" s="595">
        <f t="shared" ref="AE12:AE31" si="9">J12</f>
        <v>0</v>
      </c>
      <c r="AF12" s="596">
        <f t="shared" ref="AF12:AF31" si="10">K12</f>
        <v>0</v>
      </c>
      <c r="AG12" s="597"/>
      <c r="AH12" s="598">
        <f>IF(AE12=0,AC12,AE12)</f>
        <v>0</v>
      </c>
      <c r="AI12" s="598"/>
      <c r="AJ12" s="599" t="str" cm="1">
        <f t="array" ref="AJ12">_xlfn.IFS(OR(AC12&gt;H12,AE12&gt;J12),"KO : Le montant retenu est supérieur au montant présenté. Merci de revoir la ligne de dépense ou plafonner son montant.",H12=0,"",AND(AC12=H12,AE12=J12),"OK",OR(AC12&lt;H12,AE12&lt;J12),"Montant instruit inférieur au montant présenté.")</f>
        <v/>
      </c>
      <c r="AK12" s="600">
        <f>IF(J12=0,H12-AH12,J12-AH12)</f>
        <v>0</v>
      </c>
    </row>
    <row r="13" spans="1:38" x14ac:dyDescent="0.35">
      <c r="B13" s="82"/>
      <c r="C13" s="539"/>
      <c r="D13" s="429"/>
      <c r="E13" s="86"/>
      <c r="F13" s="86"/>
      <c r="G13" s="86"/>
      <c r="H13" s="83"/>
      <c r="I13" s="83"/>
      <c r="J13" s="472">
        <f t="shared" ref="J13:J31" si="11">H13+I13</f>
        <v>0</v>
      </c>
      <c r="K13" s="84"/>
      <c r="L13" s="82"/>
      <c r="M13" s="83"/>
      <c r="N13" s="83"/>
      <c r="O13" s="472">
        <f t="shared" ref="O13:O31" si="12">M13+N13</f>
        <v>0</v>
      </c>
      <c r="P13" s="84"/>
      <c r="Q13" s="82"/>
      <c r="R13" s="85"/>
      <c r="S13" s="85"/>
      <c r="T13" s="472">
        <f t="shared" ref="T13:T31" si="13">R13+S13</f>
        <v>0</v>
      </c>
      <c r="U13" s="84"/>
      <c r="V13" s="572" t="s">
        <v>138</v>
      </c>
      <c r="W13" s="597">
        <f t="shared" si="1"/>
        <v>0</v>
      </c>
      <c r="X13" s="601">
        <f t="shared" si="2"/>
        <v>0</v>
      </c>
      <c r="Y13" s="602">
        <f t="shared" si="3"/>
        <v>0</v>
      </c>
      <c r="Z13" s="603">
        <f t="shared" si="4"/>
        <v>0</v>
      </c>
      <c r="AA13" s="603">
        <f t="shared" si="5"/>
        <v>0</v>
      </c>
      <c r="AB13" s="603">
        <f t="shared" si="6"/>
        <v>0</v>
      </c>
      <c r="AC13" s="598">
        <f t="shared" si="7"/>
        <v>0</v>
      </c>
      <c r="AD13" s="598">
        <f t="shared" si="8"/>
        <v>0</v>
      </c>
      <c r="AE13" s="599">
        <f t="shared" si="9"/>
        <v>0</v>
      </c>
      <c r="AF13" s="600">
        <f t="shared" si="10"/>
        <v>0</v>
      </c>
      <c r="AG13" s="597"/>
      <c r="AH13" s="598">
        <f t="shared" ref="AH13:AH31" si="14">IF(AE13=0,AC13,AE13)</f>
        <v>0</v>
      </c>
      <c r="AI13" s="598"/>
      <c r="AJ13" s="599" t="str" cm="1">
        <f t="array" ref="AJ13">_xlfn.IFS(OR(AC13&gt;H13,AE13&gt;J13),"KO : Le montant retenu est supérieur au montant présenté. Merci de revoir la ligne de dépense ou plafonner son montant.",H13=0,"",AND(AC13=H13,AE13=J13),"OK",OR(AC13&lt;H13,AE13&lt;J13),"Montant instruit inférieur au montant présenté.")</f>
        <v/>
      </c>
      <c r="AK13" s="600">
        <f t="shared" ref="AK13:AK31" si="15">IF(J13=0,H13-AH13,J13-AH13)</f>
        <v>0</v>
      </c>
    </row>
    <row r="14" spans="1:38" x14ac:dyDescent="0.35">
      <c r="B14" s="82"/>
      <c r="C14" s="539"/>
      <c r="D14" s="429"/>
      <c r="E14" s="86"/>
      <c r="F14" s="86"/>
      <c r="G14" s="86"/>
      <c r="H14" s="83"/>
      <c r="I14" s="83"/>
      <c r="J14" s="472">
        <f t="shared" si="11"/>
        <v>0</v>
      </c>
      <c r="K14" s="84"/>
      <c r="L14" s="82"/>
      <c r="M14" s="83"/>
      <c r="N14" s="83"/>
      <c r="O14" s="472">
        <f t="shared" si="12"/>
        <v>0</v>
      </c>
      <c r="P14" s="84"/>
      <c r="Q14" s="82"/>
      <c r="R14" s="85"/>
      <c r="S14" s="85"/>
      <c r="T14" s="472">
        <f t="shared" si="13"/>
        <v>0</v>
      </c>
      <c r="U14" s="84"/>
      <c r="V14" s="572" t="s">
        <v>138</v>
      </c>
      <c r="W14" s="597">
        <f t="shared" si="1"/>
        <v>0</v>
      </c>
      <c r="X14" s="601">
        <f t="shared" si="2"/>
        <v>0</v>
      </c>
      <c r="Y14" s="602">
        <f t="shared" si="3"/>
        <v>0</v>
      </c>
      <c r="Z14" s="603">
        <f t="shared" si="4"/>
        <v>0</v>
      </c>
      <c r="AA14" s="603">
        <f t="shared" si="5"/>
        <v>0</v>
      </c>
      <c r="AB14" s="603">
        <f t="shared" si="6"/>
        <v>0</v>
      </c>
      <c r="AC14" s="598">
        <f t="shared" si="7"/>
        <v>0</v>
      </c>
      <c r="AD14" s="598">
        <f t="shared" si="8"/>
        <v>0</v>
      </c>
      <c r="AE14" s="599">
        <f t="shared" si="9"/>
        <v>0</v>
      </c>
      <c r="AF14" s="600">
        <f t="shared" si="10"/>
        <v>0</v>
      </c>
      <c r="AG14" s="597"/>
      <c r="AH14" s="598">
        <f t="shared" si="14"/>
        <v>0</v>
      </c>
      <c r="AI14" s="598"/>
      <c r="AJ14" s="599" t="str" cm="1">
        <f t="array" ref="AJ14">_xlfn.IFS(OR(AC14&gt;H14,AE14&gt;J14),"KO : Le montant retenu est supérieur au montant présenté. Merci de revoir la ligne de dépense ou plafonner son montant.",H14=0,"",AND(AC14=H14,AE14=J14),"OK",OR(AC14&lt;H14,AE14&lt;J14),"Montant instruit inférieur au montant présenté.")</f>
        <v/>
      </c>
      <c r="AK14" s="600">
        <f t="shared" si="15"/>
        <v>0</v>
      </c>
    </row>
    <row r="15" spans="1:38" x14ac:dyDescent="0.35">
      <c r="B15" s="82"/>
      <c r="C15" s="539"/>
      <c r="D15" s="429"/>
      <c r="E15" s="86"/>
      <c r="F15" s="86"/>
      <c r="G15" s="86"/>
      <c r="H15" s="83"/>
      <c r="I15" s="83"/>
      <c r="J15" s="472">
        <f t="shared" si="11"/>
        <v>0</v>
      </c>
      <c r="K15" s="84"/>
      <c r="L15" s="82"/>
      <c r="M15" s="83"/>
      <c r="N15" s="83"/>
      <c r="O15" s="472">
        <f t="shared" si="12"/>
        <v>0</v>
      </c>
      <c r="P15" s="84"/>
      <c r="Q15" s="82"/>
      <c r="R15" s="85"/>
      <c r="S15" s="85"/>
      <c r="T15" s="472">
        <f t="shared" si="13"/>
        <v>0</v>
      </c>
      <c r="U15" s="84"/>
      <c r="V15" s="572" t="s">
        <v>138</v>
      </c>
      <c r="W15" s="597">
        <f t="shared" si="1"/>
        <v>0</v>
      </c>
      <c r="X15" s="601">
        <f t="shared" si="2"/>
        <v>0</v>
      </c>
      <c r="Y15" s="602">
        <f t="shared" si="3"/>
        <v>0</v>
      </c>
      <c r="Z15" s="603">
        <f t="shared" si="4"/>
        <v>0</v>
      </c>
      <c r="AA15" s="603">
        <f t="shared" si="5"/>
        <v>0</v>
      </c>
      <c r="AB15" s="603">
        <f t="shared" si="6"/>
        <v>0</v>
      </c>
      <c r="AC15" s="598">
        <f t="shared" si="7"/>
        <v>0</v>
      </c>
      <c r="AD15" s="598">
        <f t="shared" si="8"/>
        <v>0</v>
      </c>
      <c r="AE15" s="599">
        <f t="shared" si="9"/>
        <v>0</v>
      </c>
      <c r="AF15" s="600">
        <f t="shared" si="10"/>
        <v>0</v>
      </c>
      <c r="AG15" s="597"/>
      <c r="AH15" s="598">
        <f t="shared" si="14"/>
        <v>0</v>
      </c>
      <c r="AI15" s="598"/>
      <c r="AJ15" s="599" t="str" cm="1">
        <f t="array" ref="AJ15">_xlfn.IFS(OR(AC15&gt;H15,AE15&gt;J15),"KO : Le montant retenu est supérieur au montant présenté. Merci de revoir la ligne de dépense ou plafonner son montant.",H15=0,"",AND(AC15=H15,AE15=J15),"OK",OR(AC15&lt;H15,AE15&lt;J15),"Montant instruit inférieur au montant présenté.")</f>
        <v/>
      </c>
      <c r="AK15" s="600">
        <f t="shared" si="15"/>
        <v>0</v>
      </c>
    </row>
    <row r="16" spans="1:38" x14ac:dyDescent="0.35">
      <c r="B16" s="82"/>
      <c r="C16" s="539"/>
      <c r="D16" s="429"/>
      <c r="E16" s="86"/>
      <c r="F16" s="86"/>
      <c r="G16" s="86"/>
      <c r="H16" s="83"/>
      <c r="I16" s="83"/>
      <c r="J16" s="472">
        <f t="shared" si="11"/>
        <v>0</v>
      </c>
      <c r="K16" s="84"/>
      <c r="L16" s="82"/>
      <c r="M16" s="83"/>
      <c r="N16" s="83"/>
      <c r="O16" s="472">
        <f t="shared" si="12"/>
        <v>0</v>
      </c>
      <c r="P16" s="84"/>
      <c r="Q16" s="82"/>
      <c r="R16" s="85"/>
      <c r="S16" s="85"/>
      <c r="T16" s="472">
        <f t="shared" si="13"/>
        <v>0</v>
      </c>
      <c r="U16" s="84"/>
      <c r="V16" s="572" t="s">
        <v>138</v>
      </c>
      <c r="W16" s="597">
        <f t="shared" si="1"/>
        <v>0</v>
      </c>
      <c r="X16" s="601">
        <f t="shared" si="2"/>
        <v>0</v>
      </c>
      <c r="Y16" s="602">
        <f t="shared" si="3"/>
        <v>0</v>
      </c>
      <c r="Z16" s="603">
        <f t="shared" si="4"/>
        <v>0</v>
      </c>
      <c r="AA16" s="603">
        <f t="shared" si="5"/>
        <v>0</v>
      </c>
      <c r="AB16" s="603">
        <f t="shared" si="6"/>
        <v>0</v>
      </c>
      <c r="AC16" s="598">
        <f t="shared" si="7"/>
        <v>0</v>
      </c>
      <c r="AD16" s="598">
        <f t="shared" si="8"/>
        <v>0</v>
      </c>
      <c r="AE16" s="599">
        <f t="shared" si="9"/>
        <v>0</v>
      </c>
      <c r="AF16" s="600">
        <f t="shared" si="10"/>
        <v>0</v>
      </c>
      <c r="AG16" s="597"/>
      <c r="AH16" s="598">
        <f t="shared" si="14"/>
        <v>0</v>
      </c>
      <c r="AI16" s="598"/>
      <c r="AJ16" s="599" t="str" cm="1">
        <f t="array" ref="AJ16">_xlfn.IFS(OR(AC16&gt;H16,AE16&gt;J16),"KO : Le montant retenu est supérieur au montant présenté. Merci de revoir la ligne de dépense ou plafonner son montant.",H16=0,"",AND(AC16=H16,AE16=J16),"OK",OR(AC16&lt;H16,AE16&lt;J16),"Montant instruit inférieur au montant présenté.")</f>
        <v/>
      </c>
      <c r="AK16" s="600">
        <f t="shared" si="15"/>
        <v>0</v>
      </c>
    </row>
    <row r="17" spans="2:37" x14ac:dyDescent="0.35">
      <c r="B17" s="82"/>
      <c r="C17" s="539"/>
      <c r="D17" s="429"/>
      <c r="E17" s="86"/>
      <c r="F17" s="86"/>
      <c r="G17" s="86"/>
      <c r="H17" s="83"/>
      <c r="I17" s="83"/>
      <c r="J17" s="472">
        <f t="shared" si="11"/>
        <v>0</v>
      </c>
      <c r="K17" s="84"/>
      <c r="L17" s="82"/>
      <c r="M17" s="83"/>
      <c r="N17" s="83"/>
      <c r="O17" s="472">
        <f t="shared" si="12"/>
        <v>0</v>
      </c>
      <c r="P17" s="84"/>
      <c r="Q17" s="82"/>
      <c r="R17" s="85"/>
      <c r="S17" s="85"/>
      <c r="T17" s="472">
        <f t="shared" si="13"/>
        <v>0</v>
      </c>
      <c r="U17" s="84"/>
      <c r="V17" s="572" t="s">
        <v>138</v>
      </c>
      <c r="W17" s="597">
        <f t="shared" si="1"/>
        <v>0</v>
      </c>
      <c r="X17" s="601">
        <f t="shared" si="2"/>
        <v>0</v>
      </c>
      <c r="Y17" s="602">
        <f t="shared" si="3"/>
        <v>0</v>
      </c>
      <c r="Z17" s="603">
        <f t="shared" si="4"/>
        <v>0</v>
      </c>
      <c r="AA17" s="603">
        <f t="shared" si="5"/>
        <v>0</v>
      </c>
      <c r="AB17" s="603">
        <f t="shared" si="6"/>
        <v>0</v>
      </c>
      <c r="AC17" s="598">
        <f t="shared" si="7"/>
        <v>0</v>
      </c>
      <c r="AD17" s="598">
        <f t="shared" si="8"/>
        <v>0</v>
      </c>
      <c r="AE17" s="599">
        <f t="shared" si="9"/>
        <v>0</v>
      </c>
      <c r="AF17" s="600">
        <f t="shared" si="10"/>
        <v>0</v>
      </c>
      <c r="AG17" s="597"/>
      <c r="AH17" s="598">
        <f t="shared" si="14"/>
        <v>0</v>
      </c>
      <c r="AI17" s="598"/>
      <c r="AJ17" s="599" t="str" cm="1">
        <f t="array" ref="AJ17">_xlfn.IFS(OR(AC17&gt;H17,AE17&gt;J17),"KO : Le montant retenu est supérieur au montant présenté. Merci de revoir la ligne de dépense ou plafonner son montant.",H17=0,"",AND(AC17=H17,AE17=J17),"OK",OR(AC17&lt;H17,AE17&lt;J17),"Montant instruit inférieur au montant présenté.")</f>
        <v/>
      </c>
      <c r="AK17" s="600">
        <f t="shared" si="15"/>
        <v>0</v>
      </c>
    </row>
    <row r="18" spans="2:37" x14ac:dyDescent="0.35">
      <c r="B18" s="82"/>
      <c r="C18" s="539"/>
      <c r="D18" s="429"/>
      <c r="E18" s="86"/>
      <c r="F18" s="86"/>
      <c r="G18" s="86"/>
      <c r="H18" s="83"/>
      <c r="I18" s="83"/>
      <c r="J18" s="472">
        <f t="shared" si="11"/>
        <v>0</v>
      </c>
      <c r="K18" s="84"/>
      <c r="L18" s="82"/>
      <c r="M18" s="83"/>
      <c r="N18" s="83"/>
      <c r="O18" s="472">
        <f t="shared" si="12"/>
        <v>0</v>
      </c>
      <c r="P18" s="84"/>
      <c r="Q18" s="82"/>
      <c r="R18" s="85"/>
      <c r="S18" s="85"/>
      <c r="T18" s="472">
        <f t="shared" si="13"/>
        <v>0</v>
      </c>
      <c r="U18" s="84"/>
      <c r="V18" s="572" t="s">
        <v>138</v>
      </c>
      <c r="W18" s="597">
        <f t="shared" si="1"/>
        <v>0</v>
      </c>
      <c r="X18" s="601">
        <f t="shared" si="2"/>
        <v>0</v>
      </c>
      <c r="Y18" s="602">
        <f t="shared" si="3"/>
        <v>0</v>
      </c>
      <c r="Z18" s="603">
        <f t="shared" si="4"/>
        <v>0</v>
      </c>
      <c r="AA18" s="603">
        <f t="shared" si="5"/>
        <v>0</v>
      </c>
      <c r="AB18" s="603">
        <f t="shared" si="6"/>
        <v>0</v>
      </c>
      <c r="AC18" s="598">
        <f t="shared" si="7"/>
        <v>0</v>
      </c>
      <c r="AD18" s="598">
        <f t="shared" si="8"/>
        <v>0</v>
      </c>
      <c r="AE18" s="599">
        <f t="shared" si="9"/>
        <v>0</v>
      </c>
      <c r="AF18" s="600">
        <f t="shared" si="10"/>
        <v>0</v>
      </c>
      <c r="AG18" s="597"/>
      <c r="AH18" s="598">
        <f t="shared" si="14"/>
        <v>0</v>
      </c>
      <c r="AI18" s="598"/>
      <c r="AJ18" s="599" t="str" cm="1">
        <f t="array" ref="AJ18">_xlfn.IFS(OR(AC18&gt;H18,AE18&gt;J18),"KO : Le montant retenu est supérieur au montant présenté. Merci de revoir la ligne de dépense ou plafonner son montant.",H18=0,"",AND(AC18=H18,AE18=J18),"OK",OR(AC18&lt;H18,AE18&lt;J18),"Montant instruit inférieur au montant présenté.")</f>
        <v/>
      </c>
      <c r="AK18" s="600">
        <f t="shared" si="15"/>
        <v>0</v>
      </c>
    </row>
    <row r="19" spans="2:37" x14ac:dyDescent="0.35">
      <c r="B19" s="82"/>
      <c r="C19" s="539"/>
      <c r="D19" s="429"/>
      <c r="E19" s="86"/>
      <c r="F19" s="86"/>
      <c r="G19" s="86"/>
      <c r="H19" s="83"/>
      <c r="I19" s="83"/>
      <c r="J19" s="472">
        <f t="shared" si="11"/>
        <v>0</v>
      </c>
      <c r="K19" s="84"/>
      <c r="L19" s="82"/>
      <c r="M19" s="83"/>
      <c r="N19" s="83"/>
      <c r="O19" s="472">
        <f t="shared" si="12"/>
        <v>0</v>
      </c>
      <c r="P19" s="84"/>
      <c r="Q19" s="82"/>
      <c r="R19" s="85"/>
      <c r="S19" s="85"/>
      <c r="T19" s="472">
        <f t="shared" si="13"/>
        <v>0</v>
      </c>
      <c r="U19" s="84"/>
      <c r="V19" s="572" t="s">
        <v>138</v>
      </c>
      <c r="W19" s="597">
        <f t="shared" si="1"/>
        <v>0</v>
      </c>
      <c r="X19" s="601">
        <f t="shared" si="2"/>
        <v>0</v>
      </c>
      <c r="Y19" s="602">
        <f t="shared" si="3"/>
        <v>0</v>
      </c>
      <c r="Z19" s="603">
        <f t="shared" si="4"/>
        <v>0</v>
      </c>
      <c r="AA19" s="603">
        <f t="shared" si="5"/>
        <v>0</v>
      </c>
      <c r="AB19" s="603">
        <f t="shared" si="6"/>
        <v>0</v>
      </c>
      <c r="AC19" s="598">
        <f t="shared" si="7"/>
        <v>0</v>
      </c>
      <c r="AD19" s="598">
        <f t="shared" si="8"/>
        <v>0</v>
      </c>
      <c r="AE19" s="599">
        <f t="shared" si="9"/>
        <v>0</v>
      </c>
      <c r="AF19" s="600">
        <f t="shared" si="10"/>
        <v>0</v>
      </c>
      <c r="AG19" s="597"/>
      <c r="AH19" s="598">
        <f t="shared" si="14"/>
        <v>0</v>
      </c>
      <c r="AI19" s="598"/>
      <c r="AJ19" s="599" t="str" cm="1">
        <f t="array" ref="AJ19">_xlfn.IFS(OR(AC19&gt;H19,AE19&gt;J19),"KO : Le montant retenu est supérieur au montant présenté. Merci de revoir la ligne de dépense ou plafonner son montant.",H19=0,"",AND(AC19=H19,AE19=J19),"OK",OR(AC19&lt;H19,AE19&lt;J19),"Montant instruit inférieur au montant présenté.")</f>
        <v/>
      </c>
      <c r="AK19" s="600">
        <f t="shared" si="15"/>
        <v>0</v>
      </c>
    </row>
    <row r="20" spans="2:37" x14ac:dyDescent="0.35">
      <c r="B20" s="82"/>
      <c r="C20" s="539"/>
      <c r="D20" s="429"/>
      <c r="E20" s="86"/>
      <c r="F20" s="86"/>
      <c r="G20" s="86"/>
      <c r="H20" s="83"/>
      <c r="I20" s="83"/>
      <c r="J20" s="472">
        <f t="shared" si="11"/>
        <v>0</v>
      </c>
      <c r="K20" s="84"/>
      <c r="L20" s="82"/>
      <c r="M20" s="83"/>
      <c r="N20" s="83"/>
      <c r="O20" s="472">
        <f t="shared" si="12"/>
        <v>0</v>
      </c>
      <c r="P20" s="84"/>
      <c r="Q20" s="82"/>
      <c r="R20" s="85"/>
      <c r="S20" s="85"/>
      <c r="T20" s="472">
        <f t="shared" si="13"/>
        <v>0</v>
      </c>
      <c r="U20" s="84"/>
      <c r="V20" s="572" t="s">
        <v>138</v>
      </c>
      <c r="W20" s="597">
        <f t="shared" si="1"/>
        <v>0</v>
      </c>
      <c r="X20" s="601">
        <f t="shared" si="2"/>
        <v>0</v>
      </c>
      <c r="Y20" s="602">
        <f t="shared" si="3"/>
        <v>0</v>
      </c>
      <c r="Z20" s="603">
        <f t="shared" si="4"/>
        <v>0</v>
      </c>
      <c r="AA20" s="603">
        <f t="shared" si="5"/>
        <v>0</v>
      </c>
      <c r="AB20" s="603">
        <f t="shared" si="6"/>
        <v>0</v>
      </c>
      <c r="AC20" s="598">
        <f t="shared" si="7"/>
        <v>0</v>
      </c>
      <c r="AD20" s="598">
        <f t="shared" si="8"/>
        <v>0</v>
      </c>
      <c r="AE20" s="599">
        <f t="shared" si="9"/>
        <v>0</v>
      </c>
      <c r="AF20" s="600">
        <f t="shared" si="10"/>
        <v>0</v>
      </c>
      <c r="AG20" s="597"/>
      <c r="AH20" s="598">
        <f t="shared" si="14"/>
        <v>0</v>
      </c>
      <c r="AI20" s="598"/>
      <c r="AJ20" s="599" t="str" cm="1">
        <f t="array" ref="AJ20">_xlfn.IFS(OR(AC20&gt;H20,AE20&gt;J20),"KO : Le montant retenu est supérieur au montant présenté. Merci de revoir la ligne de dépense ou plafonner son montant.",H20=0,"",AND(AC20=H20,AE20=J20),"OK",OR(AC20&lt;H20,AE20&lt;J20),"Montant instruit inférieur au montant présenté.")</f>
        <v/>
      </c>
      <c r="AK20" s="600">
        <f t="shared" si="15"/>
        <v>0</v>
      </c>
    </row>
    <row r="21" spans="2:37" x14ac:dyDescent="0.35">
      <c r="B21" s="82"/>
      <c r="C21" s="539"/>
      <c r="D21" s="429"/>
      <c r="E21" s="86"/>
      <c r="F21" s="86"/>
      <c r="G21" s="86"/>
      <c r="H21" s="83"/>
      <c r="I21" s="83"/>
      <c r="J21" s="472">
        <f t="shared" si="11"/>
        <v>0</v>
      </c>
      <c r="K21" s="84"/>
      <c r="L21" s="82"/>
      <c r="M21" s="83"/>
      <c r="N21" s="83"/>
      <c r="O21" s="472">
        <f t="shared" si="12"/>
        <v>0</v>
      </c>
      <c r="P21" s="84"/>
      <c r="Q21" s="82"/>
      <c r="R21" s="85"/>
      <c r="S21" s="85"/>
      <c r="T21" s="472">
        <f t="shared" si="13"/>
        <v>0</v>
      </c>
      <c r="U21" s="84"/>
      <c r="V21" s="572" t="s">
        <v>138</v>
      </c>
      <c r="W21" s="597">
        <f t="shared" si="1"/>
        <v>0</v>
      </c>
      <c r="X21" s="601">
        <f t="shared" si="2"/>
        <v>0</v>
      </c>
      <c r="Y21" s="602">
        <f t="shared" si="3"/>
        <v>0</v>
      </c>
      <c r="Z21" s="603">
        <f t="shared" si="4"/>
        <v>0</v>
      </c>
      <c r="AA21" s="603">
        <f t="shared" si="5"/>
        <v>0</v>
      </c>
      <c r="AB21" s="603">
        <f t="shared" si="6"/>
        <v>0</v>
      </c>
      <c r="AC21" s="598">
        <f t="shared" si="7"/>
        <v>0</v>
      </c>
      <c r="AD21" s="598">
        <f t="shared" si="8"/>
        <v>0</v>
      </c>
      <c r="AE21" s="599">
        <f t="shared" si="9"/>
        <v>0</v>
      </c>
      <c r="AF21" s="600">
        <f t="shared" si="10"/>
        <v>0</v>
      </c>
      <c r="AG21" s="597"/>
      <c r="AH21" s="598">
        <f t="shared" si="14"/>
        <v>0</v>
      </c>
      <c r="AI21" s="598"/>
      <c r="AJ21" s="599" t="str" cm="1">
        <f t="array" ref="AJ21">_xlfn.IFS(OR(AC21&gt;H21,AE21&gt;J21),"KO : Le montant retenu est supérieur au montant présenté. Merci de revoir la ligne de dépense ou plafonner son montant.",H21=0,"",AND(AC21=H21,AE21=J21),"OK",OR(AC21&lt;H21,AE21&lt;J21),"Montant instruit inférieur au montant présenté.")</f>
        <v/>
      </c>
      <c r="AK21" s="600">
        <f t="shared" si="15"/>
        <v>0</v>
      </c>
    </row>
    <row r="22" spans="2:37" x14ac:dyDescent="0.35">
      <c r="B22" s="82"/>
      <c r="C22" s="539"/>
      <c r="D22" s="429"/>
      <c r="E22" s="86"/>
      <c r="F22" s="86"/>
      <c r="G22" s="86"/>
      <c r="H22" s="83"/>
      <c r="I22" s="83"/>
      <c r="J22" s="472">
        <f t="shared" si="11"/>
        <v>0</v>
      </c>
      <c r="K22" s="84"/>
      <c r="L22" s="82"/>
      <c r="M22" s="83"/>
      <c r="N22" s="83"/>
      <c r="O22" s="472">
        <f t="shared" si="12"/>
        <v>0</v>
      </c>
      <c r="P22" s="84"/>
      <c r="Q22" s="82"/>
      <c r="R22" s="85"/>
      <c r="S22" s="85"/>
      <c r="T22" s="472">
        <f t="shared" si="13"/>
        <v>0</v>
      </c>
      <c r="U22" s="84"/>
      <c r="V22" s="572" t="s">
        <v>138</v>
      </c>
      <c r="W22" s="597">
        <f t="shared" si="1"/>
        <v>0</v>
      </c>
      <c r="X22" s="601">
        <f t="shared" si="2"/>
        <v>0</v>
      </c>
      <c r="Y22" s="602">
        <f t="shared" si="3"/>
        <v>0</v>
      </c>
      <c r="Z22" s="603">
        <f t="shared" si="4"/>
        <v>0</v>
      </c>
      <c r="AA22" s="603">
        <f t="shared" si="5"/>
        <v>0</v>
      </c>
      <c r="AB22" s="603">
        <f t="shared" si="6"/>
        <v>0</v>
      </c>
      <c r="AC22" s="598">
        <f t="shared" si="7"/>
        <v>0</v>
      </c>
      <c r="AD22" s="598">
        <f t="shared" si="8"/>
        <v>0</v>
      </c>
      <c r="AE22" s="599">
        <f t="shared" si="9"/>
        <v>0</v>
      </c>
      <c r="AF22" s="600">
        <f t="shared" si="10"/>
        <v>0</v>
      </c>
      <c r="AG22" s="597"/>
      <c r="AH22" s="598">
        <f t="shared" si="14"/>
        <v>0</v>
      </c>
      <c r="AI22" s="598"/>
      <c r="AJ22" s="599" t="str" cm="1">
        <f t="array" ref="AJ22">_xlfn.IFS(OR(AC22&gt;H22,AE22&gt;J22),"KO : Le montant retenu est supérieur au montant présenté. Merci de revoir la ligne de dépense ou plafonner son montant.",H22=0,"",AND(AC22=H22,AE22=J22),"OK",OR(AC22&lt;H22,AE22&lt;J22),"Montant instruit inférieur au montant présenté.")</f>
        <v/>
      </c>
      <c r="AK22" s="600">
        <f t="shared" si="15"/>
        <v>0</v>
      </c>
    </row>
    <row r="23" spans="2:37" x14ac:dyDescent="0.35">
      <c r="B23" s="82"/>
      <c r="C23" s="539"/>
      <c r="D23" s="429"/>
      <c r="E23" s="86"/>
      <c r="F23" s="86"/>
      <c r="G23" s="86"/>
      <c r="H23" s="83"/>
      <c r="I23" s="83"/>
      <c r="J23" s="472">
        <f t="shared" si="11"/>
        <v>0</v>
      </c>
      <c r="K23" s="84"/>
      <c r="L23" s="82"/>
      <c r="M23" s="83"/>
      <c r="N23" s="83"/>
      <c r="O23" s="472">
        <f t="shared" si="12"/>
        <v>0</v>
      </c>
      <c r="P23" s="84"/>
      <c r="Q23" s="82"/>
      <c r="R23" s="85"/>
      <c r="S23" s="85"/>
      <c r="T23" s="472">
        <f t="shared" si="13"/>
        <v>0</v>
      </c>
      <c r="U23" s="84"/>
      <c r="V23" s="572" t="s">
        <v>138</v>
      </c>
      <c r="W23" s="597">
        <f t="shared" si="1"/>
        <v>0</v>
      </c>
      <c r="X23" s="601">
        <f t="shared" si="2"/>
        <v>0</v>
      </c>
      <c r="Y23" s="602">
        <f t="shared" si="3"/>
        <v>0</v>
      </c>
      <c r="Z23" s="603">
        <f t="shared" si="4"/>
        <v>0</v>
      </c>
      <c r="AA23" s="603">
        <f t="shared" si="5"/>
        <v>0</v>
      </c>
      <c r="AB23" s="603">
        <f t="shared" si="6"/>
        <v>0</v>
      </c>
      <c r="AC23" s="598">
        <f t="shared" si="7"/>
        <v>0</v>
      </c>
      <c r="AD23" s="598">
        <f t="shared" si="8"/>
        <v>0</v>
      </c>
      <c r="AE23" s="599">
        <f t="shared" si="9"/>
        <v>0</v>
      </c>
      <c r="AF23" s="600">
        <f t="shared" si="10"/>
        <v>0</v>
      </c>
      <c r="AG23" s="597"/>
      <c r="AH23" s="598">
        <f t="shared" si="14"/>
        <v>0</v>
      </c>
      <c r="AI23" s="598"/>
      <c r="AJ23" s="599" t="str" cm="1">
        <f t="array" ref="AJ23">_xlfn.IFS(OR(AC23&gt;H23,AE23&gt;J23),"KO : Le montant retenu est supérieur au montant présenté. Merci de revoir la ligne de dépense ou plafonner son montant.",H23=0,"",AND(AC23=H23,AE23=J23),"OK",OR(AC23&lt;H23,AE23&lt;J23),"Montant instruit inférieur au montant présenté.")</f>
        <v/>
      </c>
      <c r="AK23" s="600">
        <f t="shared" si="15"/>
        <v>0</v>
      </c>
    </row>
    <row r="24" spans="2:37" x14ac:dyDescent="0.35">
      <c r="B24" s="82"/>
      <c r="C24" s="539"/>
      <c r="D24" s="429"/>
      <c r="E24" s="86"/>
      <c r="F24" s="86"/>
      <c r="G24" s="86"/>
      <c r="H24" s="83"/>
      <c r="I24" s="83"/>
      <c r="J24" s="472">
        <f t="shared" si="11"/>
        <v>0</v>
      </c>
      <c r="K24" s="84"/>
      <c r="L24" s="82"/>
      <c r="M24" s="83"/>
      <c r="N24" s="83"/>
      <c r="O24" s="472">
        <f t="shared" si="12"/>
        <v>0</v>
      </c>
      <c r="P24" s="84"/>
      <c r="Q24" s="82"/>
      <c r="R24" s="85"/>
      <c r="S24" s="85"/>
      <c r="T24" s="472">
        <f t="shared" si="13"/>
        <v>0</v>
      </c>
      <c r="U24" s="84"/>
      <c r="V24" s="572" t="s">
        <v>138</v>
      </c>
      <c r="W24" s="597">
        <f t="shared" si="1"/>
        <v>0</v>
      </c>
      <c r="X24" s="601">
        <f t="shared" si="2"/>
        <v>0</v>
      </c>
      <c r="Y24" s="602">
        <f t="shared" si="3"/>
        <v>0</v>
      </c>
      <c r="Z24" s="603">
        <f t="shared" si="4"/>
        <v>0</v>
      </c>
      <c r="AA24" s="603">
        <f t="shared" si="5"/>
        <v>0</v>
      </c>
      <c r="AB24" s="603">
        <f t="shared" si="6"/>
        <v>0</v>
      </c>
      <c r="AC24" s="598">
        <f t="shared" si="7"/>
        <v>0</v>
      </c>
      <c r="AD24" s="598">
        <f t="shared" si="8"/>
        <v>0</v>
      </c>
      <c r="AE24" s="599">
        <f t="shared" si="9"/>
        <v>0</v>
      </c>
      <c r="AF24" s="600">
        <f t="shared" si="10"/>
        <v>0</v>
      </c>
      <c r="AG24" s="597"/>
      <c r="AH24" s="598">
        <f t="shared" si="14"/>
        <v>0</v>
      </c>
      <c r="AI24" s="598"/>
      <c r="AJ24" s="599" t="str" cm="1">
        <f t="array" ref="AJ24">_xlfn.IFS(OR(AC24&gt;H24,AE24&gt;J24),"KO : Le montant retenu est supérieur au montant présenté. Merci de revoir la ligne de dépense ou plafonner son montant.",H24=0,"",AND(AC24=H24,AE24=J24),"OK",OR(AC24&lt;H24,AE24&lt;J24),"Montant instruit inférieur au montant présenté.")</f>
        <v/>
      </c>
      <c r="AK24" s="600">
        <f t="shared" si="15"/>
        <v>0</v>
      </c>
    </row>
    <row r="25" spans="2:37" x14ac:dyDescent="0.35">
      <c r="B25" s="82"/>
      <c r="C25" s="539"/>
      <c r="D25" s="429"/>
      <c r="E25" s="86"/>
      <c r="F25" s="86"/>
      <c r="G25" s="86"/>
      <c r="H25" s="83"/>
      <c r="I25" s="83"/>
      <c r="J25" s="472">
        <f t="shared" si="11"/>
        <v>0</v>
      </c>
      <c r="K25" s="84"/>
      <c r="L25" s="82"/>
      <c r="M25" s="83"/>
      <c r="N25" s="83"/>
      <c r="O25" s="472">
        <f t="shared" si="12"/>
        <v>0</v>
      </c>
      <c r="P25" s="84"/>
      <c r="Q25" s="82"/>
      <c r="R25" s="85"/>
      <c r="S25" s="85"/>
      <c r="T25" s="472">
        <f t="shared" si="13"/>
        <v>0</v>
      </c>
      <c r="U25" s="84"/>
      <c r="V25" s="572" t="s">
        <v>138</v>
      </c>
      <c r="W25" s="597">
        <f t="shared" si="1"/>
        <v>0</v>
      </c>
      <c r="X25" s="601">
        <f t="shared" si="2"/>
        <v>0</v>
      </c>
      <c r="Y25" s="602">
        <f t="shared" si="3"/>
        <v>0</v>
      </c>
      <c r="Z25" s="603">
        <f t="shared" si="4"/>
        <v>0</v>
      </c>
      <c r="AA25" s="603">
        <f t="shared" si="5"/>
        <v>0</v>
      </c>
      <c r="AB25" s="603">
        <f t="shared" si="6"/>
        <v>0</v>
      </c>
      <c r="AC25" s="598">
        <f t="shared" si="7"/>
        <v>0</v>
      </c>
      <c r="AD25" s="598">
        <f t="shared" si="8"/>
        <v>0</v>
      </c>
      <c r="AE25" s="599">
        <f t="shared" si="9"/>
        <v>0</v>
      </c>
      <c r="AF25" s="600">
        <f t="shared" si="10"/>
        <v>0</v>
      </c>
      <c r="AG25" s="597"/>
      <c r="AH25" s="598">
        <f t="shared" si="14"/>
        <v>0</v>
      </c>
      <c r="AI25" s="598"/>
      <c r="AJ25" s="599" t="str" cm="1">
        <f t="array" ref="AJ25">_xlfn.IFS(OR(AC25&gt;H25,AE25&gt;J25),"KO : Le montant retenu est supérieur au montant présenté. Merci de revoir la ligne de dépense ou plafonner son montant.",H25=0,"",AND(AC25=H25,AE25=J25),"OK",OR(AC25&lt;H25,AE25&lt;J25),"Montant instruit inférieur au montant présenté.")</f>
        <v/>
      </c>
      <c r="AK25" s="600">
        <f t="shared" si="15"/>
        <v>0</v>
      </c>
    </row>
    <row r="26" spans="2:37" x14ac:dyDescent="0.35">
      <c r="B26" s="82"/>
      <c r="C26" s="539"/>
      <c r="D26" s="429"/>
      <c r="E26" s="86"/>
      <c r="F26" s="86"/>
      <c r="G26" s="86"/>
      <c r="H26" s="83"/>
      <c r="I26" s="83"/>
      <c r="J26" s="472">
        <f t="shared" si="11"/>
        <v>0</v>
      </c>
      <c r="K26" s="84"/>
      <c r="L26" s="82"/>
      <c r="M26" s="83"/>
      <c r="N26" s="83"/>
      <c r="O26" s="472">
        <f t="shared" si="12"/>
        <v>0</v>
      </c>
      <c r="P26" s="84"/>
      <c r="Q26" s="82"/>
      <c r="R26" s="85"/>
      <c r="S26" s="85"/>
      <c r="T26" s="472">
        <f t="shared" si="13"/>
        <v>0</v>
      </c>
      <c r="U26" s="84"/>
      <c r="V26" s="572" t="s">
        <v>138</v>
      </c>
      <c r="W26" s="597">
        <f t="shared" si="1"/>
        <v>0</v>
      </c>
      <c r="X26" s="601">
        <f t="shared" si="2"/>
        <v>0</v>
      </c>
      <c r="Y26" s="602">
        <f t="shared" si="3"/>
        <v>0</v>
      </c>
      <c r="Z26" s="603">
        <f t="shared" si="4"/>
        <v>0</v>
      </c>
      <c r="AA26" s="603">
        <f t="shared" si="5"/>
        <v>0</v>
      </c>
      <c r="AB26" s="603">
        <f t="shared" si="6"/>
        <v>0</v>
      </c>
      <c r="AC26" s="598">
        <f t="shared" si="7"/>
        <v>0</v>
      </c>
      <c r="AD26" s="598">
        <f t="shared" si="8"/>
        <v>0</v>
      </c>
      <c r="AE26" s="599">
        <f t="shared" si="9"/>
        <v>0</v>
      </c>
      <c r="AF26" s="600">
        <f t="shared" si="10"/>
        <v>0</v>
      </c>
      <c r="AG26" s="597"/>
      <c r="AH26" s="598">
        <f t="shared" si="14"/>
        <v>0</v>
      </c>
      <c r="AI26" s="598"/>
      <c r="AJ26" s="599" t="str" cm="1">
        <f t="array" ref="AJ26">_xlfn.IFS(OR(AC26&gt;H26,AE26&gt;J26),"KO : Le montant retenu est supérieur au montant présenté. Merci de revoir la ligne de dépense ou plafonner son montant.",H26=0,"",AND(AC26=H26,AE26=J26),"OK",OR(AC26&lt;H26,AE26&lt;J26),"Montant instruit inférieur au montant présenté.")</f>
        <v/>
      </c>
      <c r="AK26" s="600">
        <f t="shared" si="15"/>
        <v>0</v>
      </c>
    </row>
    <row r="27" spans="2:37" x14ac:dyDescent="0.35">
      <c r="B27" s="82"/>
      <c r="C27" s="539"/>
      <c r="D27" s="429"/>
      <c r="E27" s="86"/>
      <c r="F27" s="86"/>
      <c r="G27" s="86"/>
      <c r="H27" s="83"/>
      <c r="I27" s="83"/>
      <c r="J27" s="472">
        <f t="shared" si="11"/>
        <v>0</v>
      </c>
      <c r="K27" s="84"/>
      <c r="L27" s="82"/>
      <c r="M27" s="83"/>
      <c r="N27" s="83"/>
      <c r="O27" s="472">
        <f t="shared" si="12"/>
        <v>0</v>
      </c>
      <c r="P27" s="84"/>
      <c r="Q27" s="82"/>
      <c r="R27" s="85"/>
      <c r="S27" s="85"/>
      <c r="T27" s="472">
        <f t="shared" si="13"/>
        <v>0</v>
      </c>
      <c r="U27" s="84"/>
      <c r="V27" s="572" t="s">
        <v>138</v>
      </c>
      <c r="W27" s="597">
        <f t="shared" si="1"/>
        <v>0</v>
      </c>
      <c r="X27" s="601">
        <f t="shared" si="2"/>
        <v>0</v>
      </c>
      <c r="Y27" s="602">
        <f t="shared" si="3"/>
        <v>0</v>
      </c>
      <c r="Z27" s="603">
        <f t="shared" si="4"/>
        <v>0</v>
      </c>
      <c r="AA27" s="603">
        <f t="shared" si="5"/>
        <v>0</v>
      </c>
      <c r="AB27" s="603">
        <f t="shared" si="6"/>
        <v>0</v>
      </c>
      <c r="AC27" s="598">
        <f t="shared" si="7"/>
        <v>0</v>
      </c>
      <c r="AD27" s="598">
        <f t="shared" si="8"/>
        <v>0</v>
      </c>
      <c r="AE27" s="599">
        <f t="shared" si="9"/>
        <v>0</v>
      </c>
      <c r="AF27" s="600">
        <f t="shared" si="10"/>
        <v>0</v>
      </c>
      <c r="AG27" s="597"/>
      <c r="AH27" s="598">
        <f t="shared" si="14"/>
        <v>0</v>
      </c>
      <c r="AI27" s="598"/>
      <c r="AJ27" s="599" t="str" cm="1">
        <f t="array" ref="AJ27">_xlfn.IFS(OR(AC27&gt;H27,AE27&gt;J27),"KO : Le montant retenu est supérieur au montant présenté. Merci de revoir la ligne de dépense ou plafonner son montant.",H27=0,"",AND(AC27=H27,AE27=J27),"OK",OR(AC27&lt;H27,AE27&lt;J27),"Montant instruit inférieur au montant présenté.")</f>
        <v/>
      </c>
      <c r="AK27" s="600">
        <f t="shared" si="15"/>
        <v>0</v>
      </c>
    </row>
    <row r="28" spans="2:37" x14ac:dyDescent="0.35">
      <c r="B28" s="82"/>
      <c r="C28" s="539"/>
      <c r="D28" s="429"/>
      <c r="E28" s="86"/>
      <c r="F28" s="86"/>
      <c r="G28" s="86"/>
      <c r="H28" s="83"/>
      <c r="I28" s="83"/>
      <c r="J28" s="472">
        <f t="shared" si="11"/>
        <v>0</v>
      </c>
      <c r="K28" s="84"/>
      <c r="L28" s="82"/>
      <c r="M28" s="83"/>
      <c r="N28" s="83"/>
      <c r="O28" s="472">
        <f t="shared" si="12"/>
        <v>0</v>
      </c>
      <c r="P28" s="84"/>
      <c r="Q28" s="82"/>
      <c r="R28" s="85"/>
      <c r="S28" s="85"/>
      <c r="T28" s="472">
        <f t="shared" si="13"/>
        <v>0</v>
      </c>
      <c r="U28" s="84"/>
      <c r="V28" s="572" t="s">
        <v>138</v>
      </c>
      <c r="W28" s="597">
        <f t="shared" si="1"/>
        <v>0</v>
      </c>
      <c r="X28" s="601">
        <f t="shared" si="2"/>
        <v>0</v>
      </c>
      <c r="Y28" s="602">
        <f t="shared" si="3"/>
        <v>0</v>
      </c>
      <c r="Z28" s="603">
        <f t="shared" si="4"/>
        <v>0</v>
      </c>
      <c r="AA28" s="603">
        <f t="shared" si="5"/>
        <v>0</v>
      </c>
      <c r="AB28" s="603">
        <f t="shared" si="6"/>
        <v>0</v>
      </c>
      <c r="AC28" s="598">
        <f t="shared" si="7"/>
        <v>0</v>
      </c>
      <c r="AD28" s="598">
        <f t="shared" si="8"/>
        <v>0</v>
      </c>
      <c r="AE28" s="599">
        <f t="shared" si="9"/>
        <v>0</v>
      </c>
      <c r="AF28" s="600">
        <f t="shared" si="10"/>
        <v>0</v>
      </c>
      <c r="AG28" s="597"/>
      <c r="AH28" s="598">
        <f t="shared" si="14"/>
        <v>0</v>
      </c>
      <c r="AI28" s="598"/>
      <c r="AJ28" s="599" t="str" cm="1">
        <f t="array" ref="AJ28">_xlfn.IFS(OR(AC28&gt;H28,AE28&gt;J28),"KO : Le montant retenu est supérieur au montant présenté. Merci de revoir la ligne de dépense ou plafonner son montant.",H28=0,"",AND(AC28=H28,AE28=J28),"OK",OR(AC28&lt;H28,AE28&lt;J28),"Montant instruit inférieur au montant présenté.")</f>
        <v/>
      </c>
      <c r="AK28" s="600">
        <f t="shared" si="15"/>
        <v>0</v>
      </c>
    </row>
    <row r="29" spans="2:37" x14ac:dyDescent="0.35">
      <c r="B29" s="82"/>
      <c r="C29" s="539"/>
      <c r="D29" s="429"/>
      <c r="E29" s="86"/>
      <c r="F29" s="86"/>
      <c r="G29" s="86"/>
      <c r="H29" s="83"/>
      <c r="I29" s="83"/>
      <c r="J29" s="472">
        <f t="shared" si="11"/>
        <v>0</v>
      </c>
      <c r="K29" s="84"/>
      <c r="L29" s="82"/>
      <c r="M29" s="83"/>
      <c r="N29" s="83"/>
      <c r="O29" s="472">
        <f t="shared" si="12"/>
        <v>0</v>
      </c>
      <c r="P29" s="84"/>
      <c r="Q29" s="82"/>
      <c r="R29" s="85"/>
      <c r="S29" s="85"/>
      <c r="T29" s="472">
        <f t="shared" si="13"/>
        <v>0</v>
      </c>
      <c r="U29" s="84"/>
      <c r="V29" s="572" t="s">
        <v>138</v>
      </c>
      <c r="W29" s="597">
        <f t="shared" si="1"/>
        <v>0</v>
      </c>
      <c r="X29" s="601">
        <f t="shared" si="2"/>
        <v>0</v>
      </c>
      <c r="Y29" s="602">
        <f t="shared" si="3"/>
        <v>0</v>
      </c>
      <c r="Z29" s="603">
        <f t="shared" si="4"/>
        <v>0</v>
      </c>
      <c r="AA29" s="603">
        <f t="shared" si="5"/>
        <v>0</v>
      </c>
      <c r="AB29" s="603">
        <f t="shared" si="6"/>
        <v>0</v>
      </c>
      <c r="AC29" s="598">
        <f t="shared" si="7"/>
        <v>0</v>
      </c>
      <c r="AD29" s="598">
        <f t="shared" si="8"/>
        <v>0</v>
      </c>
      <c r="AE29" s="599">
        <f t="shared" si="9"/>
        <v>0</v>
      </c>
      <c r="AF29" s="600">
        <f t="shared" si="10"/>
        <v>0</v>
      </c>
      <c r="AG29" s="597"/>
      <c r="AH29" s="598">
        <f t="shared" si="14"/>
        <v>0</v>
      </c>
      <c r="AI29" s="598"/>
      <c r="AJ29" s="599" t="str" cm="1">
        <f t="array" ref="AJ29">_xlfn.IFS(OR(AC29&gt;H29,AE29&gt;J29),"KO : Le montant retenu est supérieur au montant présenté. Merci de revoir la ligne de dépense ou plafonner son montant.",H29=0,"",AND(AC29=H29,AE29=J29),"OK",OR(AC29&lt;H29,AE29&lt;J29),"Montant instruit inférieur au montant présenté.")</f>
        <v/>
      </c>
      <c r="AK29" s="600">
        <f t="shared" si="15"/>
        <v>0</v>
      </c>
    </row>
    <row r="30" spans="2:37" x14ac:dyDescent="0.35">
      <c r="B30" s="82"/>
      <c r="C30" s="539"/>
      <c r="D30" s="429"/>
      <c r="E30" s="86"/>
      <c r="F30" s="86"/>
      <c r="G30" s="86"/>
      <c r="H30" s="83"/>
      <c r="I30" s="83"/>
      <c r="J30" s="472">
        <f t="shared" si="11"/>
        <v>0</v>
      </c>
      <c r="K30" s="84"/>
      <c r="L30" s="82"/>
      <c r="M30" s="83"/>
      <c r="N30" s="83"/>
      <c r="O30" s="472">
        <f t="shared" si="12"/>
        <v>0</v>
      </c>
      <c r="P30" s="84"/>
      <c r="Q30" s="82"/>
      <c r="R30" s="85"/>
      <c r="S30" s="85"/>
      <c r="T30" s="472">
        <f t="shared" si="13"/>
        <v>0</v>
      </c>
      <c r="U30" s="84"/>
      <c r="V30" s="625" t="s">
        <v>138</v>
      </c>
      <c r="W30" s="597">
        <f t="shared" si="1"/>
        <v>0</v>
      </c>
      <c r="X30" s="601">
        <f t="shared" si="2"/>
        <v>0</v>
      </c>
      <c r="Y30" s="602">
        <f t="shared" si="3"/>
        <v>0</v>
      </c>
      <c r="Z30" s="603">
        <f t="shared" si="4"/>
        <v>0</v>
      </c>
      <c r="AA30" s="603">
        <f t="shared" si="5"/>
        <v>0</v>
      </c>
      <c r="AB30" s="603">
        <f t="shared" si="6"/>
        <v>0</v>
      </c>
      <c r="AC30" s="598">
        <f t="shared" si="7"/>
        <v>0</v>
      </c>
      <c r="AD30" s="598">
        <f t="shared" si="8"/>
        <v>0</v>
      </c>
      <c r="AE30" s="599">
        <f t="shared" si="9"/>
        <v>0</v>
      </c>
      <c r="AF30" s="600">
        <f t="shared" si="10"/>
        <v>0</v>
      </c>
      <c r="AG30" s="597"/>
      <c r="AH30" s="598">
        <f t="shared" si="14"/>
        <v>0</v>
      </c>
      <c r="AI30" s="598"/>
      <c r="AJ30" s="599" t="str" cm="1">
        <f t="array" ref="AJ30">_xlfn.IFS(OR(AC30&gt;H30,AE30&gt;J30),"KO : Le montant retenu est supérieur au montant présenté. Merci de revoir la ligne de dépense ou plafonner son montant.",H30=0,"",AND(AC30=H30,AE30=J30),"OK",OR(AC30&lt;H30,AE30&lt;J30),"Montant instruit inférieur au montant présenté.")</f>
        <v/>
      </c>
      <c r="AK30" s="600">
        <f t="shared" si="15"/>
        <v>0</v>
      </c>
    </row>
    <row r="31" spans="2:37" ht="15" thickBot="1" x14ac:dyDescent="0.4">
      <c r="B31" s="90"/>
      <c r="C31" s="571"/>
      <c r="D31" s="431"/>
      <c r="E31" s="87"/>
      <c r="F31" s="87"/>
      <c r="G31" s="87"/>
      <c r="H31" s="88"/>
      <c r="I31" s="88"/>
      <c r="J31" s="510">
        <f t="shared" si="11"/>
        <v>0</v>
      </c>
      <c r="K31" s="89"/>
      <c r="L31" s="90"/>
      <c r="M31" s="88"/>
      <c r="N31" s="88"/>
      <c r="O31" s="510">
        <f t="shared" si="12"/>
        <v>0</v>
      </c>
      <c r="P31" s="89"/>
      <c r="Q31" s="90"/>
      <c r="R31" s="91"/>
      <c r="S31" s="91"/>
      <c r="T31" s="510">
        <f t="shared" si="13"/>
        <v>0</v>
      </c>
      <c r="U31" s="89"/>
      <c r="V31" s="573" t="s">
        <v>138</v>
      </c>
      <c r="W31" s="604">
        <f t="shared" si="1"/>
        <v>0</v>
      </c>
      <c r="X31" s="605">
        <f t="shared" si="2"/>
        <v>0</v>
      </c>
      <c r="Y31" s="606">
        <f t="shared" si="3"/>
        <v>0</v>
      </c>
      <c r="Z31" s="607">
        <f t="shared" si="4"/>
        <v>0</v>
      </c>
      <c r="AA31" s="607">
        <f t="shared" si="5"/>
        <v>0</v>
      </c>
      <c r="AB31" s="607">
        <f t="shared" si="6"/>
        <v>0</v>
      </c>
      <c r="AC31" s="608">
        <f t="shared" si="7"/>
        <v>0</v>
      </c>
      <c r="AD31" s="608">
        <f t="shared" si="8"/>
        <v>0</v>
      </c>
      <c r="AE31" s="609">
        <f t="shared" si="9"/>
        <v>0</v>
      </c>
      <c r="AF31" s="610">
        <f t="shared" si="10"/>
        <v>0</v>
      </c>
      <c r="AG31" s="604"/>
      <c r="AH31" s="608">
        <f t="shared" si="14"/>
        <v>0</v>
      </c>
      <c r="AI31" s="608"/>
      <c r="AJ31" s="609" t="str" cm="1">
        <f t="array" ref="AJ31">_xlfn.IFS(OR(AC31&gt;H31,AE31&gt;J31),"KO : Le montant retenu est supérieur au montant présenté. Merci de revoir la ligne de dépense ou plafonner son montant.",H31=0,"",AND(AC31=H31,AE31=J31),"OK",OR(AC31&lt;H31,AE31&lt;J31),"Montant instruit inférieur au montant présenté.")</f>
        <v/>
      </c>
      <c r="AK31" s="610">
        <f t="shared" si="15"/>
        <v>0</v>
      </c>
    </row>
    <row r="32" spans="2:37" ht="15" thickBot="1" x14ac:dyDescent="0.4">
      <c r="C32" s="611"/>
      <c r="D32" s="612"/>
      <c r="E32" s="564"/>
      <c r="F32" s="564"/>
      <c r="G32" s="613" t="s">
        <v>110</v>
      </c>
      <c r="H32" s="614">
        <f>SUM(H12:H31)</f>
        <v>0</v>
      </c>
      <c r="I32" s="614">
        <f>SUM(I12:I31)</f>
        <v>0</v>
      </c>
      <c r="J32" s="615">
        <f>SUM(J12:J31)</f>
        <v>0</v>
      </c>
      <c r="K32" s="562"/>
      <c r="L32" s="613" t="s">
        <v>110</v>
      </c>
      <c r="M32" s="614">
        <f>SUM(M12:M31)</f>
        <v>0</v>
      </c>
      <c r="N32" s="614">
        <f t="shared" ref="N32:O32" si="16">SUM(N12:N31)</f>
        <v>0</v>
      </c>
      <c r="O32" s="615">
        <f t="shared" si="16"/>
        <v>0</v>
      </c>
      <c r="P32" s="562"/>
      <c r="Q32" s="613" t="s">
        <v>110</v>
      </c>
      <c r="R32" s="614">
        <f>SUM(R12:R31)</f>
        <v>0</v>
      </c>
      <c r="S32" s="614">
        <f>SUM(S12:S31)</f>
        <v>0</v>
      </c>
      <c r="T32" s="615">
        <f t="shared" ref="T32" si="17">SUM(T12:T31)</f>
        <v>0</v>
      </c>
      <c r="U32" s="562"/>
      <c r="V32" s="562"/>
      <c r="X32" s="611"/>
      <c r="Y32" s="612"/>
      <c r="Z32" s="564"/>
      <c r="AA32" s="564"/>
      <c r="AB32" s="613" t="s">
        <v>161</v>
      </c>
      <c r="AC32" s="614">
        <f>SUM(AC12:AC31)</f>
        <v>0</v>
      </c>
      <c r="AD32" s="614">
        <f>SUM(AD12:AD31)</f>
        <v>0</v>
      </c>
      <c r="AE32" s="615">
        <f>SUM(AE12:AE31)</f>
        <v>0</v>
      </c>
      <c r="AF32" s="562"/>
      <c r="AG32" s="613" t="s">
        <v>161</v>
      </c>
      <c r="AH32" s="614">
        <f>SUM(AH12:AH31)</f>
        <v>0</v>
      </c>
      <c r="AI32" s="614"/>
      <c r="AJ32" s="615" t="s">
        <v>161</v>
      </c>
      <c r="AK32" s="562">
        <f>SUM(AK12:AK31)</f>
        <v>0</v>
      </c>
    </row>
    <row r="33" spans="2:37" x14ac:dyDescent="0.35">
      <c r="E33" s="585"/>
      <c r="F33" s="585"/>
      <c r="AH33" s="586"/>
      <c r="AI33" s="586"/>
      <c r="AJ33" s="586"/>
      <c r="AK33" s="586"/>
    </row>
    <row r="34" spans="2:37" x14ac:dyDescent="0.35">
      <c r="E34" s="585"/>
      <c r="F34" s="585"/>
      <c r="AH34" s="586"/>
      <c r="AI34" s="586"/>
      <c r="AJ34" s="586"/>
      <c r="AK34" s="586"/>
    </row>
    <row r="35" spans="2:37" ht="29.15" customHeight="1" x14ac:dyDescent="0.35">
      <c r="B35" s="891" t="s">
        <v>162</v>
      </c>
      <c r="C35" s="891"/>
      <c r="D35" s="891"/>
      <c r="E35" s="585"/>
      <c r="F35" s="585"/>
      <c r="AH35" s="586"/>
      <c r="AI35" s="586"/>
      <c r="AJ35" s="586"/>
      <c r="AK35" s="586"/>
    </row>
    <row r="36" spans="2:37" ht="15" thickBot="1" x14ac:dyDescent="0.4">
      <c r="E36" s="585"/>
      <c r="F36" s="585"/>
      <c r="AH36" s="586"/>
      <c r="AI36" s="586"/>
      <c r="AJ36" s="586"/>
      <c r="AK36" s="586"/>
    </row>
    <row r="37" spans="2:37" ht="26.5" customHeight="1" thickBot="1" x14ac:dyDescent="0.4">
      <c r="B37" s="892" t="s">
        <v>277</v>
      </c>
      <c r="C37" s="893"/>
      <c r="D37" s="893"/>
      <c r="E37" s="893"/>
      <c r="F37" s="893"/>
      <c r="G37" s="893"/>
      <c r="H37" s="893"/>
      <c r="I37" s="893"/>
      <c r="J37" s="893"/>
      <c r="K37" s="893"/>
      <c r="L37" s="893"/>
      <c r="M37" s="893"/>
      <c r="N37" s="893"/>
      <c r="O37" s="893"/>
      <c r="P37" s="893"/>
      <c r="Q37" s="893"/>
      <c r="R37" s="893"/>
      <c r="S37" s="893"/>
      <c r="T37" s="893"/>
      <c r="U37" s="893"/>
      <c r="V37" s="895"/>
      <c r="W37" s="877" t="s">
        <v>286</v>
      </c>
      <c r="X37" s="878"/>
      <c r="Y37" s="878"/>
      <c r="Z37" s="878"/>
      <c r="AA37" s="878"/>
      <c r="AB37" s="878"/>
      <c r="AC37" s="878"/>
      <c r="AD37" s="878"/>
      <c r="AE37" s="878"/>
      <c r="AF37" s="878"/>
      <c r="AG37" s="878"/>
      <c r="AH37" s="878"/>
      <c r="AI37" s="878"/>
      <c r="AJ37" s="878"/>
      <c r="AK37" s="879"/>
    </row>
    <row r="38" spans="2:37" s="617" customFormat="1" ht="51" customHeight="1" thickBot="1" x14ac:dyDescent="0.4">
      <c r="B38" s="896" t="s">
        <v>148</v>
      </c>
      <c r="C38" s="347" t="s">
        <v>317</v>
      </c>
      <c r="D38" s="347" t="s">
        <v>330</v>
      </c>
      <c r="E38" s="896" t="s">
        <v>149</v>
      </c>
      <c r="F38" s="347" t="s">
        <v>116</v>
      </c>
      <c r="G38" s="908" t="s">
        <v>328</v>
      </c>
      <c r="H38" s="909"/>
      <c r="I38" s="909"/>
      <c r="J38" s="910"/>
      <c r="K38" s="911"/>
      <c r="L38" s="900" t="s">
        <v>329</v>
      </c>
      <c r="M38" s="901"/>
      <c r="N38" s="901"/>
      <c r="O38" s="901"/>
      <c r="P38" s="901"/>
      <c r="Q38" s="901"/>
      <c r="R38" s="901"/>
      <c r="S38" s="901"/>
      <c r="T38" s="901"/>
      <c r="U38" s="902"/>
      <c r="V38" s="898" t="s">
        <v>122</v>
      </c>
      <c r="W38" s="871" t="s">
        <v>288</v>
      </c>
      <c r="X38" s="616" t="s">
        <v>317</v>
      </c>
      <c r="Y38" s="616" t="s">
        <v>326</v>
      </c>
      <c r="Z38" s="871" t="s">
        <v>289</v>
      </c>
      <c r="AA38" s="616" t="s">
        <v>116</v>
      </c>
      <c r="AB38" s="873" t="s">
        <v>290</v>
      </c>
      <c r="AC38" s="874"/>
      <c r="AD38" s="874"/>
      <c r="AE38" s="875"/>
      <c r="AF38" s="876"/>
      <c r="AG38" s="880" t="s">
        <v>287</v>
      </c>
      <c r="AH38" s="881" t="s">
        <v>279</v>
      </c>
      <c r="AI38" s="881" t="s">
        <v>280</v>
      </c>
      <c r="AJ38" s="881" t="s">
        <v>267</v>
      </c>
      <c r="AK38" s="882" t="s">
        <v>265</v>
      </c>
    </row>
    <row r="39" spans="2:37" ht="133" customHeight="1" x14ac:dyDescent="0.35">
      <c r="B39" s="897"/>
      <c r="C39" s="556" t="s">
        <v>321</v>
      </c>
      <c r="D39" s="557" t="s">
        <v>322</v>
      </c>
      <c r="E39" s="897"/>
      <c r="F39" s="558" t="s">
        <v>151</v>
      </c>
      <c r="G39" s="453" t="s">
        <v>152</v>
      </c>
      <c r="H39" s="453" t="s">
        <v>153</v>
      </c>
      <c r="I39" s="453" t="s">
        <v>154</v>
      </c>
      <c r="J39" s="453" t="s">
        <v>155</v>
      </c>
      <c r="K39" s="454" t="s">
        <v>156</v>
      </c>
      <c r="L39" s="453" t="s">
        <v>152</v>
      </c>
      <c r="M39" s="453" t="s">
        <v>153</v>
      </c>
      <c r="N39" s="453" t="s">
        <v>154</v>
      </c>
      <c r="O39" s="453" t="s">
        <v>155</v>
      </c>
      <c r="P39" s="455" t="s">
        <v>156</v>
      </c>
      <c r="Q39" s="453" t="s">
        <v>152</v>
      </c>
      <c r="R39" s="453" t="s">
        <v>153</v>
      </c>
      <c r="S39" s="453" t="s">
        <v>154</v>
      </c>
      <c r="T39" s="453" t="s">
        <v>155</v>
      </c>
      <c r="U39" s="453" t="s">
        <v>156</v>
      </c>
      <c r="V39" s="899"/>
      <c r="W39" s="872"/>
      <c r="X39" s="559" t="s">
        <v>268</v>
      </c>
      <c r="Y39" s="560" t="s">
        <v>268</v>
      </c>
      <c r="Z39" s="872"/>
      <c r="AA39" s="561" t="s">
        <v>268</v>
      </c>
      <c r="AB39" s="459" t="s">
        <v>152</v>
      </c>
      <c r="AC39" s="459" t="s">
        <v>153</v>
      </c>
      <c r="AD39" s="459" t="s">
        <v>154</v>
      </c>
      <c r="AE39" s="459" t="s">
        <v>155</v>
      </c>
      <c r="AF39" s="460" t="s">
        <v>156</v>
      </c>
      <c r="AG39" s="459" t="s">
        <v>291</v>
      </c>
      <c r="AH39" s="459" t="s">
        <v>284</v>
      </c>
      <c r="AI39" s="459" t="s">
        <v>269</v>
      </c>
      <c r="AJ39" s="459" t="s">
        <v>270</v>
      </c>
      <c r="AK39" s="461" t="s">
        <v>271</v>
      </c>
    </row>
    <row r="40" spans="2:37" s="589" customFormat="1" ht="29.5" thickBot="1" x14ac:dyDescent="0.4">
      <c r="B40" s="466" t="s">
        <v>132</v>
      </c>
      <c r="C40" s="467" t="s">
        <v>134</v>
      </c>
      <c r="D40" s="464" t="s">
        <v>133</v>
      </c>
      <c r="E40" s="466" t="s">
        <v>163</v>
      </c>
      <c r="F40" s="466" t="s">
        <v>137</v>
      </c>
      <c r="G40" s="464">
        <v>145893</v>
      </c>
      <c r="H40" s="464" t="s">
        <v>241</v>
      </c>
      <c r="I40" s="464" t="s">
        <v>240</v>
      </c>
      <c r="J40" s="464" t="s">
        <v>239</v>
      </c>
      <c r="K40" s="466" t="s">
        <v>164</v>
      </c>
      <c r="L40" s="464">
        <v>3164</v>
      </c>
      <c r="M40" s="464" t="s">
        <v>238</v>
      </c>
      <c r="N40" s="464" t="s">
        <v>237</v>
      </c>
      <c r="O40" s="464" t="s">
        <v>236</v>
      </c>
      <c r="P40" s="466" t="s">
        <v>165</v>
      </c>
      <c r="Q40" s="464">
        <v>3165</v>
      </c>
      <c r="R40" s="464" t="s">
        <v>235</v>
      </c>
      <c r="S40" s="464" t="s">
        <v>234</v>
      </c>
      <c r="T40" s="464" t="s">
        <v>233</v>
      </c>
      <c r="U40" s="464" t="s">
        <v>160</v>
      </c>
      <c r="V40" s="618" t="s">
        <v>138</v>
      </c>
      <c r="W40" s="466"/>
      <c r="X40" s="464"/>
      <c r="Y40" s="464"/>
      <c r="Z40" s="466"/>
      <c r="AA40" s="466"/>
      <c r="AB40" s="464"/>
      <c r="AC40" s="464"/>
      <c r="AD40" s="464"/>
      <c r="AE40" s="464"/>
      <c r="AF40" s="466"/>
      <c r="AG40" s="464" t="s">
        <v>137</v>
      </c>
      <c r="AH40" s="464"/>
      <c r="AI40" s="464"/>
      <c r="AJ40" s="464"/>
      <c r="AK40" s="464"/>
    </row>
    <row r="41" spans="2:37" x14ac:dyDescent="0.35">
      <c r="B41" s="538"/>
      <c r="C41" s="569"/>
      <c r="D41" s="570"/>
      <c r="E41" s="79"/>
      <c r="F41" s="79"/>
      <c r="G41" s="79"/>
      <c r="H41" s="80"/>
      <c r="I41" s="80"/>
      <c r="J41" s="468">
        <f>H41+I41</f>
        <v>0</v>
      </c>
      <c r="K41" s="81"/>
      <c r="L41" s="82"/>
      <c r="M41" s="83"/>
      <c r="N41" s="83"/>
      <c r="O41" s="472">
        <f>M41+N41</f>
        <v>0</v>
      </c>
      <c r="P41" s="84"/>
      <c r="Q41" s="82"/>
      <c r="R41" s="85"/>
      <c r="S41" s="85"/>
      <c r="T41" s="472">
        <f>R41+S41</f>
        <v>0</v>
      </c>
      <c r="U41" s="84"/>
      <c r="V41" s="626" t="s">
        <v>138</v>
      </c>
      <c r="W41" s="597">
        <f>B41</f>
        <v>0</v>
      </c>
      <c r="X41" s="619">
        <f>C41</f>
        <v>0</v>
      </c>
      <c r="Y41" s="619">
        <f>D41</f>
        <v>0</v>
      </c>
      <c r="Z41" s="619">
        <f t="shared" ref="Z41:AF41" si="18">E41</f>
        <v>0</v>
      </c>
      <c r="AA41" s="619">
        <f t="shared" si="18"/>
        <v>0</v>
      </c>
      <c r="AB41" s="619">
        <f t="shared" si="18"/>
        <v>0</v>
      </c>
      <c r="AC41" s="619">
        <f t="shared" si="18"/>
        <v>0</v>
      </c>
      <c r="AD41" s="619">
        <f t="shared" si="18"/>
        <v>0</v>
      </c>
      <c r="AE41" s="620">
        <f t="shared" si="18"/>
        <v>0</v>
      </c>
      <c r="AF41" s="619">
        <f t="shared" si="18"/>
        <v>0</v>
      </c>
      <c r="AG41" s="597"/>
      <c r="AH41" s="598">
        <f>IF(AE41=0,AC41,AE41)</f>
        <v>0</v>
      </c>
      <c r="AI41" s="598"/>
      <c r="AJ41" s="599" t="str" cm="1">
        <f t="array" ref="AJ41">_xlfn.IFS(OR(AC41&gt;H41,AE41&gt;J41),"KO : Le montant retenu est supérieur au montant présenté. Merci de revoir la ligne de dépense ou plafonner son montant.",H41=0,"",AND(AC41=H41,AE41=J41),"OK",OR(AC41&lt;H41,AE41&lt;J41),"Montant instruit inférieur au montant présenté.")</f>
        <v/>
      </c>
      <c r="AK41" s="600">
        <f>IF(J41=0,H41-AH41,J41-AH41)</f>
        <v>0</v>
      </c>
    </row>
    <row r="42" spans="2:37" x14ac:dyDescent="0.35">
      <c r="B42" s="82"/>
      <c r="C42" s="539"/>
      <c r="D42" s="429"/>
      <c r="E42" s="86"/>
      <c r="F42" s="86"/>
      <c r="G42" s="86"/>
      <c r="H42" s="83"/>
      <c r="I42" s="83"/>
      <c r="J42" s="472">
        <f t="shared" ref="J42:J60" si="19">H42+I42</f>
        <v>0</v>
      </c>
      <c r="K42" s="84"/>
      <c r="L42" s="82"/>
      <c r="M42" s="83"/>
      <c r="N42" s="83"/>
      <c r="O42" s="472">
        <f t="shared" ref="O42:O60" si="20">M42+N42</f>
        <v>0</v>
      </c>
      <c r="P42" s="84"/>
      <c r="Q42" s="82"/>
      <c r="R42" s="85"/>
      <c r="S42" s="85"/>
      <c r="T42" s="472">
        <f t="shared" ref="T42:T60" si="21">R42+S42</f>
        <v>0</v>
      </c>
      <c r="U42" s="84"/>
      <c r="V42" s="626" t="s">
        <v>138</v>
      </c>
      <c r="W42" s="597">
        <f t="shared" ref="W42:W60" si="22">B42</f>
        <v>0</v>
      </c>
      <c r="X42" s="619">
        <f t="shared" ref="X42:X60" si="23">C42</f>
        <v>0</v>
      </c>
      <c r="Y42" s="619">
        <f t="shared" ref="Y42:Y60" si="24">D42</f>
        <v>0</v>
      </c>
      <c r="Z42" s="619">
        <f t="shared" ref="Z42:Z60" si="25">E42</f>
        <v>0</v>
      </c>
      <c r="AA42" s="619">
        <f t="shared" ref="AA42:AA60" si="26">F42</f>
        <v>0</v>
      </c>
      <c r="AB42" s="619">
        <f t="shared" ref="AB42:AB60" si="27">G42</f>
        <v>0</v>
      </c>
      <c r="AC42" s="619">
        <f t="shared" ref="AC42:AC60" si="28">H42</f>
        <v>0</v>
      </c>
      <c r="AD42" s="619">
        <f t="shared" ref="AD42:AD60" si="29">I42</f>
        <v>0</v>
      </c>
      <c r="AE42" s="620">
        <f t="shared" ref="AE42:AE60" si="30">J42</f>
        <v>0</v>
      </c>
      <c r="AF42" s="619">
        <f t="shared" ref="AF42:AF60" si="31">K42</f>
        <v>0</v>
      </c>
      <c r="AG42" s="597"/>
      <c r="AH42" s="598">
        <f t="shared" ref="AH42:AH60" si="32">IF(AE42=0,AC42,AE42)</f>
        <v>0</v>
      </c>
      <c r="AI42" s="598"/>
      <c r="AJ42" s="599" t="str" cm="1">
        <f t="array" ref="AJ42">_xlfn.IFS(OR(AC42&gt;H42,AE42&gt;J42),"KO : Le montant retenu est supérieur au montant présenté. Merci de revoir la ligne de dépense ou plafonner son montant.",H42=0,"",AND(AC42=H42,AE42=J42),"OK",OR(AC42&lt;H42,AE42&lt;J42),"Montant instruit inférieur au montant présenté.")</f>
        <v/>
      </c>
      <c r="AK42" s="600">
        <f t="shared" ref="AK42:AK60" si="33">IF(J42=0,H42-AH42,J42-AH42)</f>
        <v>0</v>
      </c>
    </row>
    <row r="43" spans="2:37" x14ac:dyDescent="0.35">
      <c r="B43" s="82"/>
      <c r="C43" s="539"/>
      <c r="D43" s="429"/>
      <c r="E43" s="86"/>
      <c r="F43" s="86"/>
      <c r="G43" s="86"/>
      <c r="H43" s="83"/>
      <c r="I43" s="83"/>
      <c r="J43" s="472">
        <f t="shared" si="19"/>
        <v>0</v>
      </c>
      <c r="K43" s="84"/>
      <c r="L43" s="82"/>
      <c r="M43" s="83"/>
      <c r="N43" s="83"/>
      <c r="O43" s="472">
        <f t="shared" si="20"/>
        <v>0</v>
      </c>
      <c r="P43" s="84"/>
      <c r="Q43" s="82"/>
      <c r="R43" s="85"/>
      <c r="S43" s="85"/>
      <c r="T43" s="472">
        <f t="shared" si="21"/>
        <v>0</v>
      </c>
      <c r="U43" s="84"/>
      <c r="V43" s="626" t="s">
        <v>138</v>
      </c>
      <c r="W43" s="597">
        <f t="shared" si="22"/>
        <v>0</v>
      </c>
      <c r="X43" s="619">
        <f t="shared" si="23"/>
        <v>0</v>
      </c>
      <c r="Y43" s="619">
        <f t="shared" si="24"/>
        <v>0</v>
      </c>
      <c r="Z43" s="619">
        <f t="shared" si="25"/>
        <v>0</v>
      </c>
      <c r="AA43" s="619">
        <f t="shared" si="26"/>
        <v>0</v>
      </c>
      <c r="AB43" s="619">
        <f t="shared" si="27"/>
        <v>0</v>
      </c>
      <c r="AC43" s="619">
        <f t="shared" si="28"/>
        <v>0</v>
      </c>
      <c r="AD43" s="619">
        <f t="shared" si="29"/>
        <v>0</v>
      </c>
      <c r="AE43" s="620">
        <f t="shared" si="30"/>
        <v>0</v>
      </c>
      <c r="AF43" s="619">
        <f t="shared" si="31"/>
        <v>0</v>
      </c>
      <c r="AG43" s="597"/>
      <c r="AH43" s="598">
        <f t="shared" si="32"/>
        <v>0</v>
      </c>
      <c r="AI43" s="598"/>
      <c r="AJ43" s="599" t="str" cm="1">
        <f t="array" ref="AJ43">_xlfn.IFS(OR(AC43&gt;H43,AE43&gt;J43),"KO : Le montant retenu est supérieur au montant présenté. Merci de revoir la ligne de dépense ou plafonner son montant.",H43=0,"",AND(AC43=H43,AE43=J43),"OK",OR(AC43&lt;H43,AE43&lt;J43),"Montant instruit inférieur au montant présenté.")</f>
        <v/>
      </c>
      <c r="AK43" s="600">
        <f t="shared" si="33"/>
        <v>0</v>
      </c>
    </row>
    <row r="44" spans="2:37" x14ac:dyDescent="0.35">
      <c r="B44" s="82"/>
      <c r="C44" s="539"/>
      <c r="D44" s="429"/>
      <c r="E44" s="86"/>
      <c r="F44" s="86"/>
      <c r="G44" s="86"/>
      <c r="H44" s="83"/>
      <c r="I44" s="83"/>
      <c r="J44" s="472">
        <f t="shared" si="19"/>
        <v>0</v>
      </c>
      <c r="K44" s="84"/>
      <c r="L44" s="82"/>
      <c r="M44" s="83"/>
      <c r="N44" s="83"/>
      <c r="O44" s="472">
        <f t="shared" si="20"/>
        <v>0</v>
      </c>
      <c r="P44" s="84"/>
      <c r="Q44" s="82"/>
      <c r="R44" s="85"/>
      <c r="S44" s="85"/>
      <c r="T44" s="472">
        <f t="shared" si="21"/>
        <v>0</v>
      </c>
      <c r="U44" s="84"/>
      <c r="V44" s="626" t="s">
        <v>138</v>
      </c>
      <c r="W44" s="597">
        <f t="shared" si="22"/>
        <v>0</v>
      </c>
      <c r="X44" s="619">
        <f t="shared" si="23"/>
        <v>0</v>
      </c>
      <c r="Y44" s="619">
        <f t="shared" si="24"/>
        <v>0</v>
      </c>
      <c r="Z44" s="619">
        <f t="shared" si="25"/>
        <v>0</v>
      </c>
      <c r="AA44" s="619">
        <f t="shared" si="26"/>
        <v>0</v>
      </c>
      <c r="AB44" s="619">
        <f t="shared" si="27"/>
        <v>0</v>
      </c>
      <c r="AC44" s="619">
        <f t="shared" si="28"/>
        <v>0</v>
      </c>
      <c r="AD44" s="619">
        <f t="shared" si="29"/>
        <v>0</v>
      </c>
      <c r="AE44" s="620">
        <f t="shared" si="30"/>
        <v>0</v>
      </c>
      <c r="AF44" s="619">
        <f t="shared" si="31"/>
        <v>0</v>
      </c>
      <c r="AG44" s="597"/>
      <c r="AH44" s="598">
        <f t="shared" si="32"/>
        <v>0</v>
      </c>
      <c r="AI44" s="598"/>
      <c r="AJ44" s="599" t="str" cm="1">
        <f t="array" ref="AJ44">_xlfn.IFS(OR(AC44&gt;H44,AE44&gt;J44),"KO : Le montant retenu est supérieur au montant présenté. Merci de revoir la ligne de dépense ou plafonner son montant.",H44=0,"",AND(AC44=H44,AE44=J44),"OK",OR(AC44&lt;H44,AE44&lt;J44),"Montant instruit inférieur au montant présenté.")</f>
        <v/>
      </c>
      <c r="AK44" s="600">
        <f t="shared" si="33"/>
        <v>0</v>
      </c>
    </row>
    <row r="45" spans="2:37" x14ac:dyDescent="0.35">
      <c r="B45" s="82"/>
      <c r="C45" s="539"/>
      <c r="D45" s="429"/>
      <c r="E45" s="86"/>
      <c r="F45" s="86"/>
      <c r="G45" s="86"/>
      <c r="H45" s="83"/>
      <c r="I45" s="83"/>
      <c r="J45" s="472">
        <f t="shared" si="19"/>
        <v>0</v>
      </c>
      <c r="K45" s="84"/>
      <c r="L45" s="82"/>
      <c r="M45" s="83"/>
      <c r="N45" s="83"/>
      <c r="O45" s="472">
        <f t="shared" si="20"/>
        <v>0</v>
      </c>
      <c r="P45" s="84"/>
      <c r="Q45" s="82"/>
      <c r="R45" s="85"/>
      <c r="S45" s="85"/>
      <c r="T45" s="472">
        <f t="shared" si="21"/>
        <v>0</v>
      </c>
      <c r="U45" s="84"/>
      <c r="V45" s="626" t="s">
        <v>138</v>
      </c>
      <c r="W45" s="597">
        <f t="shared" si="22"/>
        <v>0</v>
      </c>
      <c r="X45" s="619">
        <f t="shared" si="23"/>
        <v>0</v>
      </c>
      <c r="Y45" s="619">
        <f t="shared" si="24"/>
        <v>0</v>
      </c>
      <c r="Z45" s="619">
        <f t="shared" si="25"/>
        <v>0</v>
      </c>
      <c r="AA45" s="619">
        <f t="shared" si="26"/>
        <v>0</v>
      </c>
      <c r="AB45" s="619">
        <f t="shared" si="27"/>
        <v>0</v>
      </c>
      <c r="AC45" s="619">
        <f t="shared" si="28"/>
        <v>0</v>
      </c>
      <c r="AD45" s="619">
        <f t="shared" si="29"/>
        <v>0</v>
      </c>
      <c r="AE45" s="620">
        <f t="shared" si="30"/>
        <v>0</v>
      </c>
      <c r="AF45" s="619">
        <f t="shared" si="31"/>
        <v>0</v>
      </c>
      <c r="AG45" s="597"/>
      <c r="AH45" s="598">
        <f t="shared" si="32"/>
        <v>0</v>
      </c>
      <c r="AI45" s="598"/>
      <c r="AJ45" s="599" t="str" cm="1">
        <f t="array" ref="AJ45">_xlfn.IFS(OR(AC45&gt;H45,AE45&gt;J45),"KO : Le montant retenu est supérieur au montant présenté. Merci de revoir la ligne de dépense ou plafonner son montant.",H45=0,"",AND(AC45=H45,AE45=J45),"OK",OR(AC45&lt;H45,AE45&lt;J45),"Montant instruit inférieur au montant présenté.")</f>
        <v/>
      </c>
      <c r="AK45" s="600">
        <f t="shared" si="33"/>
        <v>0</v>
      </c>
    </row>
    <row r="46" spans="2:37" x14ac:dyDescent="0.35">
      <c r="B46" s="82"/>
      <c r="C46" s="539"/>
      <c r="D46" s="429"/>
      <c r="E46" s="86"/>
      <c r="F46" s="86"/>
      <c r="G46" s="86"/>
      <c r="H46" s="83"/>
      <c r="I46" s="83"/>
      <c r="J46" s="472">
        <f t="shared" si="19"/>
        <v>0</v>
      </c>
      <c r="K46" s="84"/>
      <c r="L46" s="82"/>
      <c r="M46" s="83"/>
      <c r="N46" s="83"/>
      <c r="O46" s="472">
        <f t="shared" si="20"/>
        <v>0</v>
      </c>
      <c r="P46" s="84"/>
      <c r="Q46" s="82"/>
      <c r="R46" s="85"/>
      <c r="S46" s="85"/>
      <c r="T46" s="472">
        <f t="shared" si="21"/>
        <v>0</v>
      </c>
      <c r="U46" s="84"/>
      <c r="V46" s="626" t="s">
        <v>138</v>
      </c>
      <c r="W46" s="597">
        <f t="shared" si="22"/>
        <v>0</v>
      </c>
      <c r="X46" s="619">
        <f t="shared" si="23"/>
        <v>0</v>
      </c>
      <c r="Y46" s="619">
        <f t="shared" si="24"/>
        <v>0</v>
      </c>
      <c r="Z46" s="619">
        <f t="shared" si="25"/>
        <v>0</v>
      </c>
      <c r="AA46" s="619">
        <f t="shared" si="26"/>
        <v>0</v>
      </c>
      <c r="AB46" s="619">
        <f t="shared" si="27"/>
        <v>0</v>
      </c>
      <c r="AC46" s="619">
        <f t="shared" si="28"/>
        <v>0</v>
      </c>
      <c r="AD46" s="619">
        <f t="shared" si="29"/>
        <v>0</v>
      </c>
      <c r="AE46" s="620">
        <f t="shared" si="30"/>
        <v>0</v>
      </c>
      <c r="AF46" s="619">
        <f t="shared" si="31"/>
        <v>0</v>
      </c>
      <c r="AG46" s="597"/>
      <c r="AH46" s="598">
        <f t="shared" si="32"/>
        <v>0</v>
      </c>
      <c r="AI46" s="598"/>
      <c r="AJ46" s="599" t="str" cm="1">
        <f t="array" ref="AJ46">_xlfn.IFS(OR(AC46&gt;H46,AE46&gt;J46),"KO : Le montant retenu est supérieur au montant présenté. Merci de revoir la ligne de dépense ou plafonner son montant.",H46=0,"",AND(AC46=H46,AE46=J46),"OK",OR(AC46&lt;H46,AE46&lt;J46),"Montant instruit inférieur au montant présenté.")</f>
        <v/>
      </c>
      <c r="AK46" s="600">
        <f t="shared" si="33"/>
        <v>0</v>
      </c>
    </row>
    <row r="47" spans="2:37" x14ac:dyDescent="0.35">
      <c r="B47" s="82"/>
      <c r="C47" s="539"/>
      <c r="D47" s="429"/>
      <c r="E47" s="86"/>
      <c r="F47" s="86"/>
      <c r="G47" s="86"/>
      <c r="H47" s="83"/>
      <c r="I47" s="83"/>
      <c r="J47" s="472">
        <f t="shared" si="19"/>
        <v>0</v>
      </c>
      <c r="K47" s="84"/>
      <c r="L47" s="82"/>
      <c r="M47" s="83"/>
      <c r="N47" s="83"/>
      <c r="O47" s="472">
        <f t="shared" si="20"/>
        <v>0</v>
      </c>
      <c r="P47" s="84"/>
      <c r="Q47" s="82"/>
      <c r="R47" s="85"/>
      <c r="S47" s="85"/>
      <c r="T47" s="472">
        <f t="shared" si="21"/>
        <v>0</v>
      </c>
      <c r="U47" s="84"/>
      <c r="V47" s="626" t="s">
        <v>138</v>
      </c>
      <c r="W47" s="597">
        <f t="shared" si="22"/>
        <v>0</v>
      </c>
      <c r="X47" s="619">
        <f t="shared" si="23"/>
        <v>0</v>
      </c>
      <c r="Y47" s="619">
        <f t="shared" si="24"/>
        <v>0</v>
      </c>
      <c r="Z47" s="619">
        <f t="shared" si="25"/>
        <v>0</v>
      </c>
      <c r="AA47" s="619">
        <f t="shared" si="26"/>
        <v>0</v>
      </c>
      <c r="AB47" s="619">
        <f t="shared" si="27"/>
        <v>0</v>
      </c>
      <c r="AC47" s="619">
        <f t="shared" si="28"/>
        <v>0</v>
      </c>
      <c r="AD47" s="619">
        <f t="shared" si="29"/>
        <v>0</v>
      </c>
      <c r="AE47" s="620">
        <f t="shared" si="30"/>
        <v>0</v>
      </c>
      <c r="AF47" s="619">
        <f t="shared" si="31"/>
        <v>0</v>
      </c>
      <c r="AG47" s="597"/>
      <c r="AH47" s="598">
        <f t="shared" si="32"/>
        <v>0</v>
      </c>
      <c r="AI47" s="598"/>
      <c r="AJ47" s="599" t="str" cm="1">
        <f t="array" ref="AJ47">_xlfn.IFS(OR(AC47&gt;H47,AE47&gt;J47),"KO : Le montant retenu est supérieur au montant présenté. Merci de revoir la ligne de dépense ou plafonner son montant.",H47=0,"",AND(AC47=H47,AE47=J47),"OK",OR(AC47&lt;H47,AE47&lt;J47),"Montant instruit inférieur au montant présenté.")</f>
        <v/>
      </c>
      <c r="AK47" s="600">
        <f t="shared" si="33"/>
        <v>0</v>
      </c>
    </row>
    <row r="48" spans="2:37" x14ac:dyDescent="0.35">
      <c r="B48" s="82"/>
      <c r="C48" s="539"/>
      <c r="D48" s="429"/>
      <c r="E48" s="86"/>
      <c r="F48" s="86"/>
      <c r="G48" s="86"/>
      <c r="H48" s="83"/>
      <c r="I48" s="83"/>
      <c r="J48" s="472">
        <f t="shared" si="19"/>
        <v>0</v>
      </c>
      <c r="K48" s="84"/>
      <c r="L48" s="82"/>
      <c r="M48" s="83"/>
      <c r="N48" s="83"/>
      <c r="O48" s="472">
        <f t="shared" si="20"/>
        <v>0</v>
      </c>
      <c r="P48" s="84"/>
      <c r="Q48" s="82"/>
      <c r="R48" s="85"/>
      <c r="S48" s="85"/>
      <c r="T48" s="472">
        <f t="shared" si="21"/>
        <v>0</v>
      </c>
      <c r="U48" s="84"/>
      <c r="V48" s="626" t="s">
        <v>138</v>
      </c>
      <c r="W48" s="597">
        <f t="shared" si="22"/>
        <v>0</v>
      </c>
      <c r="X48" s="619">
        <f t="shared" si="23"/>
        <v>0</v>
      </c>
      <c r="Y48" s="619">
        <f t="shared" si="24"/>
        <v>0</v>
      </c>
      <c r="Z48" s="619">
        <f t="shared" si="25"/>
        <v>0</v>
      </c>
      <c r="AA48" s="619">
        <f t="shared" si="26"/>
        <v>0</v>
      </c>
      <c r="AB48" s="619">
        <f t="shared" si="27"/>
        <v>0</v>
      </c>
      <c r="AC48" s="619">
        <f t="shared" si="28"/>
        <v>0</v>
      </c>
      <c r="AD48" s="619">
        <f t="shared" si="29"/>
        <v>0</v>
      </c>
      <c r="AE48" s="620">
        <f t="shared" si="30"/>
        <v>0</v>
      </c>
      <c r="AF48" s="619">
        <f t="shared" si="31"/>
        <v>0</v>
      </c>
      <c r="AG48" s="597"/>
      <c r="AH48" s="598">
        <f t="shared" si="32"/>
        <v>0</v>
      </c>
      <c r="AI48" s="598"/>
      <c r="AJ48" s="599" t="str" cm="1">
        <f t="array" ref="AJ48">_xlfn.IFS(OR(AC48&gt;H48,AE48&gt;J48),"KO : Le montant retenu est supérieur au montant présenté. Merci de revoir la ligne de dépense ou plafonner son montant.",H48=0,"",AND(AC48=H48,AE48=J48),"OK",OR(AC48&lt;H48,AE48&lt;J48),"Montant instruit inférieur au montant présenté.")</f>
        <v/>
      </c>
      <c r="AK48" s="600">
        <f t="shared" si="33"/>
        <v>0</v>
      </c>
    </row>
    <row r="49" spans="2:37" x14ac:dyDescent="0.35">
      <c r="B49" s="82"/>
      <c r="C49" s="539"/>
      <c r="D49" s="429"/>
      <c r="E49" s="86"/>
      <c r="F49" s="86"/>
      <c r="G49" s="86"/>
      <c r="H49" s="83"/>
      <c r="I49" s="83"/>
      <c r="J49" s="472">
        <f t="shared" si="19"/>
        <v>0</v>
      </c>
      <c r="K49" s="84"/>
      <c r="L49" s="82"/>
      <c r="M49" s="83"/>
      <c r="N49" s="83"/>
      <c r="O49" s="472">
        <f t="shared" si="20"/>
        <v>0</v>
      </c>
      <c r="P49" s="84"/>
      <c r="Q49" s="82"/>
      <c r="R49" s="85"/>
      <c r="S49" s="85"/>
      <c r="T49" s="472">
        <f t="shared" si="21"/>
        <v>0</v>
      </c>
      <c r="U49" s="84"/>
      <c r="V49" s="626" t="s">
        <v>138</v>
      </c>
      <c r="W49" s="597">
        <f t="shared" si="22"/>
        <v>0</v>
      </c>
      <c r="X49" s="619">
        <f t="shared" si="23"/>
        <v>0</v>
      </c>
      <c r="Y49" s="619">
        <f t="shared" si="24"/>
        <v>0</v>
      </c>
      <c r="Z49" s="619">
        <f t="shared" si="25"/>
        <v>0</v>
      </c>
      <c r="AA49" s="619">
        <f t="shared" si="26"/>
        <v>0</v>
      </c>
      <c r="AB49" s="619">
        <f t="shared" si="27"/>
        <v>0</v>
      </c>
      <c r="AC49" s="619">
        <f t="shared" si="28"/>
        <v>0</v>
      </c>
      <c r="AD49" s="619">
        <f t="shared" si="29"/>
        <v>0</v>
      </c>
      <c r="AE49" s="620">
        <f t="shared" si="30"/>
        <v>0</v>
      </c>
      <c r="AF49" s="619">
        <f t="shared" si="31"/>
        <v>0</v>
      </c>
      <c r="AG49" s="597"/>
      <c r="AH49" s="598">
        <f t="shared" si="32"/>
        <v>0</v>
      </c>
      <c r="AI49" s="598"/>
      <c r="AJ49" s="599" t="str" cm="1">
        <f t="array" ref="AJ49">_xlfn.IFS(OR(AC49&gt;H49,AE49&gt;J49),"KO : Le montant retenu est supérieur au montant présenté. Merci de revoir la ligne de dépense ou plafonner son montant.",H49=0,"",AND(AC49=H49,AE49=J49),"OK",OR(AC49&lt;H49,AE49&lt;J49),"Montant instruit inférieur au montant présenté.")</f>
        <v/>
      </c>
      <c r="AK49" s="600">
        <f t="shared" si="33"/>
        <v>0</v>
      </c>
    </row>
    <row r="50" spans="2:37" x14ac:dyDescent="0.35">
      <c r="B50" s="82"/>
      <c r="C50" s="539"/>
      <c r="D50" s="429"/>
      <c r="E50" s="86"/>
      <c r="F50" s="86"/>
      <c r="G50" s="86"/>
      <c r="H50" s="83"/>
      <c r="I50" s="83"/>
      <c r="J50" s="472">
        <f t="shared" si="19"/>
        <v>0</v>
      </c>
      <c r="K50" s="84"/>
      <c r="L50" s="82"/>
      <c r="M50" s="83"/>
      <c r="N50" s="83"/>
      <c r="O50" s="472">
        <f t="shared" si="20"/>
        <v>0</v>
      </c>
      <c r="P50" s="84"/>
      <c r="Q50" s="82"/>
      <c r="R50" s="85"/>
      <c r="S50" s="85"/>
      <c r="T50" s="472">
        <f t="shared" si="21"/>
        <v>0</v>
      </c>
      <c r="U50" s="84"/>
      <c r="V50" s="626" t="s">
        <v>138</v>
      </c>
      <c r="W50" s="597">
        <f t="shared" si="22"/>
        <v>0</v>
      </c>
      <c r="X50" s="619">
        <f t="shared" si="23"/>
        <v>0</v>
      </c>
      <c r="Y50" s="619">
        <f t="shared" si="24"/>
        <v>0</v>
      </c>
      <c r="Z50" s="619">
        <f t="shared" si="25"/>
        <v>0</v>
      </c>
      <c r="AA50" s="619">
        <f t="shared" si="26"/>
        <v>0</v>
      </c>
      <c r="AB50" s="619">
        <f t="shared" si="27"/>
        <v>0</v>
      </c>
      <c r="AC50" s="619">
        <f t="shared" si="28"/>
        <v>0</v>
      </c>
      <c r="AD50" s="619">
        <f t="shared" si="29"/>
        <v>0</v>
      </c>
      <c r="AE50" s="620">
        <f t="shared" si="30"/>
        <v>0</v>
      </c>
      <c r="AF50" s="619">
        <f t="shared" si="31"/>
        <v>0</v>
      </c>
      <c r="AG50" s="597"/>
      <c r="AH50" s="598">
        <f t="shared" si="32"/>
        <v>0</v>
      </c>
      <c r="AI50" s="598"/>
      <c r="AJ50" s="599" t="str" cm="1">
        <f t="array" ref="AJ50">_xlfn.IFS(OR(AC50&gt;H50,AE50&gt;J50),"KO : Le montant retenu est supérieur au montant présenté. Merci de revoir la ligne de dépense ou plafonner son montant.",H50=0,"",AND(AC50=H50,AE50=J50),"OK",OR(AC50&lt;H50,AE50&lt;J50),"Montant instruit inférieur au montant présenté.")</f>
        <v/>
      </c>
      <c r="AK50" s="600">
        <f t="shared" si="33"/>
        <v>0</v>
      </c>
    </row>
    <row r="51" spans="2:37" x14ac:dyDescent="0.35">
      <c r="B51" s="82"/>
      <c r="C51" s="539"/>
      <c r="D51" s="429"/>
      <c r="E51" s="86"/>
      <c r="F51" s="86"/>
      <c r="G51" s="86"/>
      <c r="H51" s="83"/>
      <c r="I51" s="83"/>
      <c r="J51" s="472">
        <f t="shared" si="19"/>
        <v>0</v>
      </c>
      <c r="K51" s="84"/>
      <c r="L51" s="82"/>
      <c r="M51" s="83"/>
      <c r="N51" s="83"/>
      <c r="O51" s="472">
        <f t="shared" si="20"/>
        <v>0</v>
      </c>
      <c r="P51" s="84"/>
      <c r="Q51" s="82"/>
      <c r="R51" s="85"/>
      <c r="S51" s="85"/>
      <c r="T51" s="472">
        <f t="shared" si="21"/>
        <v>0</v>
      </c>
      <c r="U51" s="84"/>
      <c r="V51" s="626" t="s">
        <v>138</v>
      </c>
      <c r="W51" s="597">
        <f t="shared" si="22"/>
        <v>0</v>
      </c>
      <c r="X51" s="619">
        <f t="shared" si="23"/>
        <v>0</v>
      </c>
      <c r="Y51" s="619">
        <f t="shared" si="24"/>
        <v>0</v>
      </c>
      <c r="Z51" s="619">
        <f t="shared" si="25"/>
        <v>0</v>
      </c>
      <c r="AA51" s="619">
        <f t="shared" si="26"/>
        <v>0</v>
      </c>
      <c r="AB51" s="619">
        <f t="shared" si="27"/>
        <v>0</v>
      </c>
      <c r="AC51" s="619">
        <f t="shared" si="28"/>
        <v>0</v>
      </c>
      <c r="AD51" s="619">
        <f t="shared" si="29"/>
        <v>0</v>
      </c>
      <c r="AE51" s="620">
        <f t="shared" si="30"/>
        <v>0</v>
      </c>
      <c r="AF51" s="619">
        <f t="shared" si="31"/>
        <v>0</v>
      </c>
      <c r="AG51" s="597"/>
      <c r="AH51" s="598">
        <f t="shared" si="32"/>
        <v>0</v>
      </c>
      <c r="AI51" s="598"/>
      <c r="AJ51" s="599" t="str" cm="1">
        <f t="array" ref="AJ51">_xlfn.IFS(OR(AC51&gt;H51,AE51&gt;J51),"KO : Le montant retenu est supérieur au montant présenté. Merci de revoir la ligne de dépense ou plafonner son montant.",H51=0,"",AND(AC51=H51,AE51=J51),"OK",OR(AC51&lt;H51,AE51&lt;J51),"Montant instruit inférieur au montant présenté.")</f>
        <v/>
      </c>
      <c r="AK51" s="600">
        <f t="shared" si="33"/>
        <v>0</v>
      </c>
    </row>
    <row r="52" spans="2:37" x14ac:dyDescent="0.35">
      <c r="B52" s="82"/>
      <c r="C52" s="539"/>
      <c r="D52" s="429"/>
      <c r="E52" s="86"/>
      <c r="F52" s="86"/>
      <c r="G52" s="86"/>
      <c r="H52" s="83"/>
      <c r="I52" s="83"/>
      <c r="J52" s="472">
        <f t="shared" si="19"/>
        <v>0</v>
      </c>
      <c r="K52" s="84"/>
      <c r="L52" s="82"/>
      <c r="M52" s="83"/>
      <c r="N52" s="83"/>
      <c r="O52" s="472">
        <f t="shared" si="20"/>
        <v>0</v>
      </c>
      <c r="P52" s="84"/>
      <c r="Q52" s="82"/>
      <c r="R52" s="85"/>
      <c r="S52" s="85"/>
      <c r="T52" s="472">
        <f t="shared" si="21"/>
        <v>0</v>
      </c>
      <c r="U52" s="84"/>
      <c r="V52" s="626" t="s">
        <v>138</v>
      </c>
      <c r="W52" s="597">
        <f t="shared" si="22"/>
        <v>0</v>
      </c>
      <c r="X52" s="619">
        <f t="shared" si="23"/>
        <v>0</v>
      </c>
      <c r="Y52" s="619">
        <f t="shared" si="24"/>
        <v>0</v>
      </c>
      <c r="Z52" s="619">
        <f t="shared" si="25"/>
        <v>0</v>
      </c>
      <c r="AA52" s="619">
        <f t="shared" si="26"/>
        <v>0</v>
      </c>
      <c r="AB52" s="619">
        <f t="shared" si="27"/>
        <v>0</v>
      </c>
      <c r="AC52" s="619">
        <f t="shared" si="28"/>
        <v>0</v>
      </c>
      <c r="AD52" s="619">
        <f t="shared" si="29"/>
        <v>0</v>
      </c>
      <c r="AE52" s="620">
        <f t="shared" si="30"/>
        <v>0</v>
      </c>
      <c r="AF52" s="619">
        <f t="shared" si="31"/>
        <v>0</v>
      </c>
      <c r="AG52" s="597"/>
      <c r="AH52" s="598">
        <f t="shared" si="32"/>
        <v>0</v>
      </c>
      <c r="AI52" s="598"/>
      <c r="AJ52" s="599" t="str" cm="1">
        <f t="array" ref="AJ52">_xlfn.IFS(OR(AC52&gt;H52,AE52&gt;J52),"KO : Le montant retenu est supérieur au montant présenté. Merci de revoir la ligne de dépense ou plafonner son montant.",H52=0,"",AND(AC52=H52,AE52=J52),"OK",OR(AC52&lt;H52,AE52&lt;J52),"Montant instruit inférieur au montant présenté.")</f>
        <v/>
      </c>
      <c r="AK52" s="600">
        <f t="shared" si="33"/>
        <v>0</v>
      </c>
    </row>
    <row r="53" spans="2:37" x14ac:dyDescent="0.35">
      <c r="B53" s="82"/>
      <c r="C53" s="539"/>
      <c r="D53" s="429"/>
      <c r="E53" s="86"/>
      <c r="F53" s="86"/>
      <c r="G53" s="86"/>
      <c r="H53" s="83"/>
      <c r="I53" s="83"/>
      <c r="J53" s="472">
        <f t="shared" si="19"/>
        <v>0</v>
      </c>
      <c r="K53" s="84"/>
      <c r="L53" s="82"/>
      <c r="M53" s="83"/>
      <c r="N53" s="83"/>
      <c r="O53" s="472">
        <f t="shared" si="20"/>
        <v>0</v>
      </c>
      <c r="P53" s="84"/>
      <c r="Q53" s="82"/>
      <c r="R53" s="85"/>
      <c r="S53" s="85"/>
      <c r="T53" s="472">
        <f t="shared" si="21"/>
        <v>0</v>
      </c>
      <c r="U53" s="84"/>
      <c r="V53" s="626" t="s">
        <v>138</v>
      </c>
      <c r="W53" s="597">
        <f t="shared" si="22"/>
        <v>0</v>
      </c>
      <c r="X53" s="619">
        <f t="shared" si="23"/>
        <v>0</v>
      </c>
      <c r="Y53" s="619">
        <f t="shared" si="24"/>
        <v>0</v>
      </c>
      <c r="Z53" s="619">
        <f t="shared" si="25"/>
        <v>0</v>
      </c>
      <c r="AA53" s="619">
        <f t="shared" si="26"/>
        <v>0</v>
      </c>
      <c r="AB53" s="619">
        <f t="shared" si="27"/>
        <v>0</v>
      </c>
      <c r="AC53" s="619">
        <f t="shared" si="28"/>
        <v>0</v>
      </c>
      <c r="AD53" s="619">
        <f t="shared" si="29"/>
        <v>0</v>
      </c>
      <c r="AE53" s="620">
        <f t="shared" si="30"/>
        <v>0</v>
      </c>
      <c r="AF53" s="619">
        <f t="shared" si="31"/>
        <v>0</v>
      </c>
      <c r="AG53" s="597"/>
      <c r="AH53" s="598">
        <f t="shared" si="32"/>
        <v>0</v>
      </c>
      <c r="AI53" s="598"/>
      <c r="AJ53" s="599" t="str" cm="1">
        <f t="array" ref="AJ53">_xlfn.IFS(OR(AC53&gt;H53,AE53&gt;J53),"KO : Le montant retenu est supérieur au montant présenté. Merci de revoir la ligne de dépense ou plafonner son montant.",H53=0,"",AND(AC53=H53,AE53=J53),"OK",OR(AC53&lt;H53,AE53&lt;J53),"Montant instruit inférieur au montant présenté.")</f>
        <v/>
      </c>
      <c r="AK53" s="600">
        <f t="shared" si="33"/>
        <v>0</v>
      </c>
    </row>
    <row r="54" spans="2:37" x14ac:dyDescent="0.35">
      <c r="B54" s="82"/>
      <c r="C54" s="539"/>
      <c r="D54" s="429"/>
      <c r="E54" s="86"/>
      <c r="F54" s="86"/>
      <c r="G54" s="86"/>
      <c r="H54" s="83"/>
      <c r="I54" s="83"/>
      <c r="J54" s="472">
        <f t="shared" si="19"/>
        <v>0</v>
      </c>
      <c r="K54" s="84"/>
      <c r="L54" s="82"/>
      <c r="M54" s="83"/>
      <c r="N54" s="83"/>
      <c r="O54" s="472">
        <f t="shared" si="20"/>
        <v>0</v>
      </c>
      <c r="P54" s="84"/>
      <c r="Q54" s="82"/>
      <c r="R54" s="85"/>
      <c r="S54" s="85"/>
      <c r="T54" s="472">
        <f t="shared" si="21"/>
        <v>0</v>
      </c>
      <c r="U54" s="84"/>
      <c r="V54" s="626" t="s">
        <v>138</v>
      </c>
      <c r="W54" s="597">
        <f t="shared" si="22"/>
        <v>0</v>
      </c>
      <c r="X54" s="619">
        <f t="shared" si="23"/>
        <v>0</v>
      </c>
      <c r="Y54" s="619">
        <f t="shared" si="24"/>
        <v>0</v>
      </c>
      <c r="Z54" s="619">
        <f t="shared" si="25"/>
        <v>0</v>
      </c>
      <c r="AA54" s="619">
        <f t="shared" si="26"/>
        <v>0</v>
      </c>
      <c r="AB54" s="619">
        <f t="shared" si="27"/>
        <v>0</v>
      </c>
      <c r="AC54" s="619">
        <f t="shared" si="28"/>
        <v>0</v>
      </c>
      <c r="AD54" s="619">
        <f t="shared" si="29"/>
        <v>0</v>
      </c>
      <c r="AE54" s="620">
        <f t="shared" si="30"/>
        <v>0</v>
      </c>
      <c r="AF54" s="619">
        <f t="shared" si="31"/>
        <v>0</v>
      </c>
      <c r="AG54" s="597"/>
      <c r="AH54" s="598">
        <f t="shared" si="32"/>
        <v>0</v>
      </c>
      <c r="AI54" s="598"/>
      <c r="AJ54" s="599" t="str" cm="1">
        <f t="array" ref="AJ54">_xlfn.IFS(OR(AC54&gt;H54,AE54&gt;J54),"KO : Le montant retenu est supérieur au montant présenté. Merci de revoir la ligne de dépense ou plafonner son montant.",H54=0,"",AND(AC54=H54,AE54=J54),"OK",OR(AC54&lt;H54,AE54&lt;J54),"Montant instruit inférieur au montant présenté.")</f>
        <v/>
      </c>
      <c r="AK54" s="600">
        <f t="shared" si="33"/>
        <v>0</v>
      </c>
    </row>
    <row r="55" spans="2:37" x14ac:dyDescent="0.35">
      <c r="B55" s="82"/>
      <c r="C55" s="539"/>
      <c r="D55" s="429"/>
      <c r="E55" s="86"/>
      <c r="F55" s="86"/>
      <c r="G55" s="86"/>
      <c r="H55" s="83"/>
      <c r="I55" s="83"/>
      <c r="J55" s="472">
        <f t="shared" si="19"/>
        <v>0</v>
      </c>
      <c r="K55" s="84"/>
      <c r="L55" s="82"/>
      <c r="M55" s="83"/>
      <c r="N55" s="83"/>
      <c r="O55" s="472">
        <f t="shared" si="20"/>
        <v>0</v>
      </c>
      <c r="P55" s="84"/>
      <c r="Q55" s="82"/>
      <c r="R55" s="85"/>
      <c r="S55" s="85"/>
      <c r="T55" s="472">
        <f t="shared" si="21"/>
        <v>0</v>
      </c>
      <c r="U55" s="84"/>
      <c r="V55" s="626" t="s">
        <v>138</v>
      </c>
      <c r="W55" s="597">
        <f t="shared" si="22"/>
        <v>0</v>
      </c>
      <c r="X55" s="619">
        <f t="shared" si="23"/>
        <v>0</v>
      </c>
      <c r="Y55" s="619">
        <f t="shared" si="24"/>
        <v>0</v>
      </c>
      <c r="Z55" s="619">
        <f t="shared" si="25"/>
        <v>0</v>
      </c>
      <c r="AA55" s="619">
        <f t="shared" si="26"/>
        <v>0</v>
      </c>
      <c r="AB55" s="619">
        <f t="shared" si="27"/>
        <v>0</v>
      </c>
      <c r="AC55" s="619">
        <f t="shared" si="28"/>
        <v>0</v>
      </c>
      <c r="AD55" s="619">
        <f t="shared" si="29"/>
        <v>0</v>
      </c>
      <c r="AE55" s="620">
        <f t="shared" si="30"/>
        <v>0</v>
      </c>
      <c r="AF55" s="619">
        <f t="shared" si="31"/>
        <v>0</v>
      </c>
      <c r="AG55" s="597"/>
      <c r="AH55" s="598">
        <f t="shared" si="32"/>
        <v>0</v>
      </c>
      <c r="AI55" s="598"/>
      <c r="AJ55" s="599" t="str" cm="1">
        <f t="array" ref="AJ55">_xlfn.IFS(OR(AC55&gt;H55,AE55&gt;J55),"KO : Le montant retenu est supérieur au montant présenté. Merci de revoir la ligne de dépense ou plafonner son montant.",H55=0,"",AND(AC55=H55,AE55=J55),"OK",OR(AC55&lt;H55,AE55&lt;J55),"Montant instruit inférieur au montant présenté.")</f>
        <v/>
      </c>
      <c r="AK55" s="600">
        <f t="shared" si="33"/>
        <v>0</v>
      </c>
    </row>
    <row r="56" spans="2:37" x14ac:dyDescent="0.35">
      <c r="B56" s="82"/>
      <c r="C56" s="539"/>
      <c r="D56" s="429"/>
      <c r="E56" s="86"/>
      <c r="F56" s="86"/>
      <c r="G56" s="86"/>
      <c r="H56" s="83"/>
      <c r="I56" s="83"/>
      <c r="J56" s="472">
        <f t="shared" si="19"/>
        <v>0</v>
      </c>
      <c r="K56" s="84"/>
      <c r="L56" s="82"/>
      <c r="M56" s="83"/>
      <c r="N56" s="83"/>
      <c r="O56" s="472">
        <f t="shared" si="20"/>
        <v>0</v>
      </c>
      <c r="P56" s="84"/>
      <c r="Q56" s="82"/>
      <c r="R56" s="85"/>
      <c r="S56" s="85"/>
      <c r="T56" s="472">
        <f t="shared" si="21"/>
        <v>0</v>
      </c>
      <c r="U56" s="84"/>
      <c r="V56" s="626" t="s">
        <v>138</v>
      </c>
      <c r="W56" s="597">
        <f t="shared" si="22"/>
        <v>0</v>
      </c>
      <c r="X56" s="619">
        <f t="shared" si="23"/>
        <v>0</v>
      </c>
      <c r="Y56" s="619">
        <f t="shared" si="24"/>
        <v>0</v>
      </c>
      <c r="Z56" s="619">
        <f t="shared" si="25"/>
        <v>0</v>
      </c>
      <c r="AA56" s="619">
        <f t="shared" si="26"/>
        <v>0</v>
      </c>
      <c r="AB56" s="619">
        <f t="shared" si="27"/>
        <v>0</v>
      </c>
      <c r="AC56" s="619">
        <f t="shared" si="28"/>
        <v>0</v>
      </c>
      <c r="AD56" s="619">
        <f t="shared" si="29"/>
        <v>0</v>
      </c>
      <c r="AE56" s="620">
        <f t="shared" si="30"/>
        <v>0</v>
      </c>
      <c r="AF56" s="619">
        <f t="shared" si="31"/>
        <v>0</v>
      </c>
      <c r="AG56" s="597"/>
      <c r="AH56" s="598">
        <f t="shared" si="32"/>
        <v>0</v>
      </c>
      <c r="AI56" s="598"/>
      <c r="AJ56" s="599" t="str" cm="1">
        <f t="array" ref="AJ56">_xlfn.IFS(OR(AC56&gt;H56,AE56&gt;J56),"KO : Le montant retenu est supérieur au montant présenté. Merci de revoir la ligne de dépense ou plafonner son montant.",H56=0,"",AND(AC56=H56,AE56=J56),"OK",OR(AC56&lt;H56,AE56&lt;J56),"Montant instruit inférieur au montant présenté.")</f>
        <v/>
      </c>
      <c r="AK56" s="600">
        <f t="shared" si="33"/>
        <v>0</v>
      </c>
    </row>
    <row r="57" spans="2:37" x14ac:dyDescent="0.35">
      <c r="B57" s="82"/>
      <c r="C57" s="539"/>
      <c r="D57" s="429"/>
      <c r="E57" s="86"/>
      <c r="F57" s="86"/>
      <c r="G57" s="86"/>
      <c r="H57" s="83"/>
      <c r="I57" s="83"/>
      <c r="J57" s="472">
        <f t="shared" si="19"/>
        <v>0</v>
      </c>
      <c r="K57" s="84"/>
      <c r="L57" s="82"/>
      <c r="M57" s="83"/>
      <c r="N57" s="83"/>
      <c r="O57" s="472">
        <f t="shared" si="20"/>
        <v>0</v>
      </c>
      <c r="P57" s="84"/>
      <c r="Q57" s="82"/>
      <c r="R57" s="85"/>
      <c r="S57" s="85"/>
      <c r="T57" s="472">
        <f t="shared" si="21"/>
        <v>0</v>
      </c>
      <c r="U57" s="84"/>
      <c r="V57" s="626" t="s">
        <v>138</v>
      </c>
      <c r="W57" s="597">
        <f t="shared" si="22"/>
        <v>0</v>
      </c>
      <c r="X57" s="619">
        <f t="shared" si="23"/>
        <v>0</v>
      </c>
      <c r="Y57" s="619">
        <f t="shared" si="24"/>
        <v>0</v>
      </c>
      <c r="Z57" s="619">
        <f t="shared" si="25"/>
        <v>0</v>
      </c>
      <c r="AA57" s="619">
        <f t="shared" si="26"/>
        <v>0</v>
      </c>
      <c r="AB57" s="619">
        <f t="shared" si="27"/>
        <v>0</v>
      </c>
      <c r="AC57" s="619">
        <f t="shared" si="28"/>
        <v>0</v>
      </c>
      <c r="AD57" s="619">
        <f t="shared" si="29"/>
        <v>0</v>
      </c>
      <c r="AE57" s="620">
        <f t="shared" si="30"/>
        <v>0</v>
      </c>
      <c r="AF57" s="619">
        <f t="shared" si="31"/>
        <v>0</v>
      </c>
      <c r="AG57" s="597"/>
      <c r="AH57" s="598">
        <f t="shared" si="32"/>
        <v>0</v>
      </c>
      <c r="AI57" s="598"/>
      <c r="AJ57" s="599" t="str" cm="1">
        <f t="array" ref="AJ57">_xlfn.IFS(OR(AC57&gt;H57,AE57&gt;J57),"KO : Le montant retenu est supérieur au montant présenté. Merci de revoir la ligne de dépense ou plafonner son montant.",H57=0,"",AND(AC57=H57,AE57=J57),"OK",OR(AC57&lt;H57,AE57&lt;J57),"Montant instruit inférieur au montant présenté.")</f>
        <v/>
      </c>
      <c r="AK57" s="600">
        <f t="shared" si="33"/>
        <v>0</v>
      </c>
    </row>
    <row r="58" spans="2:37" x14ac:dyDescent="0.35">
      <c r="B58" s="82"/>
      <c r="C58" s="539"/>
      <c r="D58" s="429"/>
      <c r="E58" s="86"/>
      <c r="F58" s="86"/>
      <c r="G58" s="86"/>
      <c r="H58" s="83"/>
      <c r="I58" s="83"/>
      <c r="J58" s="472">
        <f t="shared" si="19"/>
        <v>0</v>
      </c>
      <c r="K58" s="84"/>
      <c r="L58" s="82"/>
      <c r="M58" s="83"/>
      <c r="N58" s="83"/>
      <c r="O58" s="472">
        <f t="shared" si="20"/>
        <v>0</v>
      </c>
      <c r="P58" s="84"/>
      <c r="Q58" s="82"/>
      <c r="R58" s="85"/>
      <c r="S58" s="85"/>
      <c r="T58" s="472">
        <f t="shared" si="21"/>
        <v>0</v>
      </c>
      <c r="U58" s="84"/>
      <c r="V58" s="626" t="s">
        <v>138</v>
      </c>
      <c r="W58" s="597">
        <f t="shared" si="22"/>
        <v>0</v>
      </c>
      <c r="X58" s="619">
        <f t="shared" si="23"/>
        <v>0</v>
      </c>
      <c r="Y58" s="619">
        <f t="shared" si="24"/>
        <v>0</v>
      </c>
      <c r="Z58" s="619">
        <f t="shared" si="25"/>
        <v>0</v>
      </c>
      <c r="AA58" s="619">
        <f t="shared" si="26"/>
        <v>0</v>
      </c>
      <c r="AB58" s="619">
        <f t="shared" si="27"/>
        <v>0</v>
      </c>
      <c r="AC58" s="619">
        <f t="shared" si="28"/>
        <v>0</v>
      </c>
      <c r="AD58" s="619">
        <f t="shared" si="29"/>
        <v>0</v>
      </c>
      <c r="AE58" s="620">
        <f t="shared" si="30"/>
        <v>0</v>
      </c>
      <c r="AF58" s="619">
        <f t="shared" si="31"/>
        <v>0</v>
      </c>
      <c r="AG58" s="597"/>
      <c r="AH58" s="598">
        <f t="shared" si="32"/>
        <v>0</v>
      </c>
      <c r="AI58" s="598"/>
      <c r="AJ58" s="599" t="str" cm="1">
        <f t="array" ref="AJ58">_xlfn.IFS(OR(AC58&gt;H58,AE58&gt;J58),"KO : Le montant retenu est supérieur au montant présenté. Merci de revoir la ligne de dépense ou plafonner son montant.",H58=0,"",AND(AC58=H58,AE58=J58),"OK",OR(AC58&lt;H58,AE58&lt;J58),"Montant instruit inférieur au montant présenté.")</f>
        <v/>
      </c>
      <c r="AK58" s="600">
        <f t="shared" si="33"/>
        <v>0</v>
      </c>
    </row>
    <row r="59" spans="2:37" x14ac:dyDescent="0.35">
      <c r="B59" s="82"/>
      <c r="C59" s="539"/>
      <c r="D59" s="429"/>
      <c r="E59" s="86"/>
      <c r="F59" s="86"/>
      <c r="G59" s="86"/>
      <c r="H59" s="83"/>
      <c r="I59" s="83"/>
      <c r="J59" s="472">
        <f t="shared" si="19"/>
        <v>0</v>
      </c>
      <c r="K59" s="84"/>
      <c r="L59" s="82"/>
      <c r="M59" s="83"/>
      <c r="N59" s="83"/>
      <c r="O59" s="472">
        <f t="shared" si="20"/>
        <v>0</v>
      </c>
      <c r="P59" s="84"/>
      <c r="Q59" s="82"/>
      <c r="R59" s="85"/>
      <c r="S59" s="85"/>
      <c r="T59" s="472">
        <f t="shared" si="21"/>
        <v>0</v>
      </c>
      <c r="U59" s="84"/>
      <c r="V59" s="627" t="s">
        <v>138</v>
      </c>
      <c r="W59" s="597">
        <f t="shared" si="22"/>
        <v>0</v>
      </c>
      <c r="X59" s="619">
        <f t="shared" si="23"/>
        <v>0</v>
      </c>
      <c r="Y59" s="619">
        <f t="shared" si="24"/>
        <v>0</v>
      </c>
      <c r="Z59" s="619">
        <f t="shared" si="25"/>
        <v>0</v>
      </c>
      <c r="AA59" s="619">
        <f t="shared" si="26"/>
        <v>0</v>
      </c>
      <c r="AB59" s="619">
        <f t="shared" si="27"/>
        <v>0</v>
      </c>
      <c r="AC59" s="619">
        <f t="shared" si="28"/>
        <v>0</v>
      </c>
      <c r="AD59" s="619">
        <f t="shared" si="29"/>
        <v>0</v>
      </c>
      <c r="AE59" s="620">
        <f t="shared" si="30"/>
        <v>0</v>
      </c>
      <c r="AF59" s="619">
        <f t="shared" si="31"/>
        <v>0</v>
      </c>
      <c r="AG59" s="597"/>
      <c r="AH59" s="598">
        <f t="shared" si="32"/>
        <v>0</v>
      </c>
      <c r="AI59" s="598"/>
      <c r="AJ59" s="599" t="str" cm="1">
        <f t="array" ref="AJ59">_xlfn.IFS(OR(AC59&gt;H59,AE59&gt;J59),"KO : Le montant retenu est supérieur au montant présenté. Merci de revoir la ligne de dépense ou plafonner son montant.",H59=0,"",AND(AC59=H59,AE59=J59),"OK",OR(AC59&lt;H59,AE59&lt;J59),"Montant instruit inférieur au montant présenté.")</f>
        <v/>
      </c>
      <c r="AK59" s="600">
        <f t="shared" si="33"/>
        <v>0</v>
      </c>
    </row>
    <row r="60" spans="2:37" ht="15" thickBot="1" x14ac:dyDescent="0.4">
      <c r="B60" s="90"/>
      <c r="C60" s="571"/>
      <c r="D60" s="431"/>
      <c r="E60" s="87"/>
      <c r="F60" s="87"/>
      <c r="G60" s="87"/>
      <c r="H60" s="88"/>
      <c r="I60" s="88"/>
      <c r="J60" s="510">
        <f t="shared" si="19"/>
        <v>0</v>
      </c>
      <c r="K60" s="89"/>
      <c r="L60" s="90"/>
      <c r="M60" s="88"/>
      <c r="N60" s="88"/>
      <c r="O60" s="510">
        <f t="shared" si="20"/>
        <v>0</v>
      </c>
      <c r="P60" s="89"/>
      <c r="Q60" s="90"/>
      <c r="R60" s="91"/>
      <c r="S60" s="91"/>
      <c r="T60" s="510">
        <f t="shared" si="21"/>
        <v>0</v>
      </c>
      <c r="U60" s="89"/>
      <c r="V60" s="628" t="s">
        <v>138</v>
      </c>
      <c r="W60" s="604">
        <f t="shared" si="22"/>
        <v>0</v>
      </c>
      <c r="X60" s="621">
        <f t="shared" si="23"/>
        <v>0</v>
      </c>
      <c r="Y60" s="621">
        <f t="shared" si="24"/>
        <v>0</v>
      </c>
      <c r="Z60" s="621">
        <f t="shared" si="25"/>
        <v>0</v>
      </c>
      <c r="AA60" s="621">
        <f t="shared" si="26"/>
        <v>0</v>
      </c>
      <c r="AB60" s="621">
        <f t="shared" si="27"/>
        <v>0</v>
      </c>
      <c r="AC60" s="621">
        <f t="shared" si="28"/>
        <v>0</v>
      </c>
      <c r="AD60" s="621">
        <f t="shared" si="29"/>
        <v>0</v>
      </c>
      <c r="AE60" s="622">
        <f t="shared" si="30"/>
        <v>0</v>
      </c>
      <c r="AF60" s="621">
        <f t="shared" si="31"/>
        <v>0</v>
      </c>
      <c r="AG60" s="604"/>
      <c r="AH60" s="608">
        <f t="shared" si="32"/>
        <v>0</v>
      </c>
      <c r="AI60" s="608"/>
      <c r="AJ60" s="609" t="str" cm="1">
        <f t="array" ref="AJ60">_xlfn.IFS(OR(AC60&gt;H60,AE60&gt;J60),"KO : Le montant retenu est supérieur au montant présenté. Merci de revoir la ligne de dépense ou plafonner son montant.",H60=0,"",AND(AC60=H60,AE60=J60),"OK",OR(AC60&lt;H60,AE60&lt;J60),"Montant instruit inférieur au montant présenté.")</f>
        <v/>
      </c>
      <c r="AK60" s="610">
        <f t="shared" si="33"/>
        <v>0</v>
      </c>
    </row>
    <row r="61" spans="2:37" ht="15" thickBot="1" x14ac:dyDescent="0.4">
      <c r="C61" s="611"/>
      <c r="D61" s="612"/>
      <c r="E61" s="564"/>
      <c r="F61" s="564"/>
      <c r="G61" s="613" t="s">
        <v>161</v>
      </c>
      <c r="H61" s="614">
        <f>SUM(H41:H60)</f>
        <v>0</v>
      </c>
      <c r="I61" s="614">
        <f t="shared" ref="I61" si="34">SUM(I41:I60)</f>
        <v>0</v>
      </c>
      <c r="J61" s="615">
        <f>SUM(J41:J60)</f>
        <v>0</v>
      </c>
      <c r="K61" s="562"/>
      <c r="L61" s="613" t="s">
        <v>161</v>
      </c>
      <c r="M61" s="614">
        <f>SUM(M41:M60)</f>
        <v>0</v>
      </c>
      <c r="N61" s="614">
        <f t="shared" ref="N61:O61" si="35">SUM(N41:N60)</f>
        <v>0</v>
      </c>
      <c r="O61" s="615">
        <f t="shared" si="35"/>
        <v>0</v>
      </c>
      <c r="P61" s="562"/>
      <c r="Q61" s="613" t="s">
        <v>161</v>
      </c>
      <c r="R61" s="614">
        <f>SUM(R41:R60)</f>
        <v>0</v>
      </c>
      <c r="S61" s="614">
        <f t="shared" ref="S61" si="36">SUM(S41:S60)</f>
        <v>0</v>
      </c>
      <c r="T61" s="615">
        <f t="shared" ref="T61" si="37">SUM(T41:T60)</f>
        <v>0</v>
      </c>
      <c r="U61" s="562"/>
      <c r="V61" s="562"/>
      <c r="X61" s="611"/>
      <c r="Y61" s="612"/>
      <c r="Z61" s="564"/>
      <c r="AA61" s="564"/>
      <c r="AB61" s="613" t="s">
        <v>161</v>
      </c>
      <c r="AC61" s="614">
        <f>SUM(AC41:AC60)</f>
        <v>0</v>
      </c>
      <c r="AD61" s="614">
        <f>SUM(AD41:AD60)</f>
        <v>0</v>
      </c>
      <c r="AE61" s="615">
        <f>SUM(AE41:AE60)</f>
        <v>0</v>
      </c>
      <c r="AF61" s="562"/>
      <c r="AG61" s="613" t="s">
        <v>161</v>
      </c>
      <c r="AH61" s="614">
        <f>SUM(AH41:AH60)</f>
        <v>0</v>
      </c>
      <c r="AI61" s="614"/>
      <c r="AJ61" s="615" t="s">
        <v>161</v>
      </c>
      <c r="AK61" s="562"/>
    </row>
    <row r="62" spans="2:37" ht="15" thickBot="1" x14ac:dyDescent="0.4"/>
    <row r="63" spans="2:37" ht="213" customHeight="1" thickBot="1" x14ac:dyDescent="0.4">
      <c r="B63" s="883" t="s">
        <v>166</v>
      </c>
      <c r="C63" s="884"/>
      <c r="D63" s="884"/>
      <c r="E63" s="884"/>
      <c r="F63" s="884"/>
      <c r="G63" s="884"/>
      <c r="H63" s="884"/>
      <c r="I63" s="885"/>
    </row>
    <row r="64" spans="2:37" ht="15" thickBot="1" x14ac:dyDescent="0.4"/>
    <row r="65" spans="5:8" x14ac:dyDescent="0.35">
      <c r="E65" s="623" t="s">
        <v>141</v>
      </c>
      <c r="F65" s="624"/>
      <c r="H65" s="586"/>
    </row>
    <row r="66" spans="5:8" x14ac:dyDescent="0.35">
      <c r="E66" s="629"/>
      <c r="F66" s="630"/>
      <c r="H66" s="586"/>
    </row>
    <row r="67" spans="5:8" x14ac:dyDescent="0.35">
      <c r="E67" s="577" t="s">
        <v>142</v>
      </c>
      <c r="F67" s="630"/>
      <c r="H67" s="586"/>
    </row>
    <row r="68" spans="5:8" x14ac:dyDescent="0.35">
      <c r="E68" s="577"/>
      <c r="F68" s="630"/>
      <c r="H68" s="586"/>
    </row>
    <row r="69" spans="5:8" x14ac:dyDescent="0.35">
      <c r="E69" s="577"/>
      <c r="F69" s="630"/>
      <c r="H69" s="586"/>
    </row>
    <row r="70" spans="5:8" x14ac:dyDescent="0.35">
      <c r="E70" s="631" t="s">
        <v>143</v>
      </c>
      <c r="F70" s="630"/>
      <c r="H70" s="586"/>
    </row>
    <row r="71" spans="5:8" x14ac:dyDescent="0.35">
      <c r="E71" s="632"/>
      <c r="F71" s="630"/>
      <c r="H71" s="586"/>
    </row>
    <row r="72" spans="5:8" x14ac:dyDescent="0.35">
      <c r="E72" s="632"/>
      <c r="F72" s="630" t="s">
        <v>363</v>
      </c>
      <c r="H72" s="586"/>
    </row>
    <row r="73" spans="5:8" x14ac:dyDescent="0.35">
      <c r="E73" s="632"/>
      <c r="F73" s="630"/>
      <c r="H73" s="586"/>
    </row>
    <row r="74" spans="5:8" x14ac:dyDescent="0.35">
      <c r="E74" s="632"/>
      <c r="F74" s="630"/>
      <c r="H74" s="586"/>
    </row>
    <row r="75" spans="5:8" ht="15" thickBot="1" x14ac:dyDescent="0.4">
      <c r="E75" s="633"/>
      <c r="F75" s="634"/>
      <c r="H75" s="586"/>
    </row>
  </sheetData>
  <sheetProtection algorithmName="SHA-512" hashValue="NXMtBWvwW35BN7PZGrNWkL2IGt4JGglcnX+uSGPaudJKOZ/FYEPZQBg1vJRMTjnh8VmqPLjmzJnA1BejaDrylA==" saltValue="w8jpnL7hjZFICAyGz6OL0g==" spinCount="100000" sheet="1" selectLockedCells="1"/>
  <mergeCells count="28">
    <mergeCell ref="A1:G1"/>
    <mergeCell ref="B38:B39"/>
    <mergeCell ref="B9:B10"/>
    <mergeCell ref="E9:E10"/>
    <mergeCell ref="G9:K9"/>
    <mergeCell ref="E38:E39"/>
    <mergeCell ref="G38:K38"/>
    <mergeCell ref="B5:G5"/>
    <mergeCell ref="B63:I63"/>
    <mergeCell ref="B3:G3"/>
    <mergeCell ref="B6:E6"/>
    <mergeCell ref="B35:D35"/>
    <mergeCell ref="B8:V8"/>
    <mergeCell ref="B37:V37"/>
    <mergeCell ref="V9:V10"/>
    <mergeCell ref="V38:V39"/>
    <mergeCell ref="L38:U38"/>
    <mergeCell ref="L9:U9"/>
    <mergeCell ref="W38:W39"/>
    <mergeCell ref="Z38:Z39"/>
    <mergeCell ref="AB38:AF38"/>
    <mergeCell ref="W8:AK8"/>
    <mergeCell ref="W37:AK37"/>
    <mergeCell ref="W9:W10"/>
    <mergeCell ref="Z9:Z10"/>
    <mergeCell ref="AB9:AF9"/>
    <mergeCell ref="AG9:AK9"/>
    <mergeCell ref="AG38:AK38"/>
  </mergeCells>
  <dataValidations disablePrompts="1" count="5">
    <dataValidation type="list" allowBlank="1" showInputMessage="1" showErrorMessage="1" promptTitle="Sélectionnez une sous-opération " prompt="Cliquez sur le menu déroulant" sqref="D32 C60" xr:uid="{1B30427D-B4C2-48FD-B46B-E4C1C9533E06}">
      <formula1>"Projets groupes opérationnels , Création groupes opérationnels , Diffusion projet"</formula1>
    </dataValidation>
    <dataValidation type="list" allowBlank="1" showInputMessage="1" showErrorMessage="1" promptTitle="Sélectionnez un poste de dépense" prompt="Cliquez sur le menu déroulant" sqref="D11 C32 D40" xr:uid="{2F04322C-D7B5-41C5-ABDD-FA8D94F79F00}">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promptTitle="Sélectionnez un type d'opération" prompt="Cliquez sur le menu déroulant et associez un type d'opération au poste choisi tel que présenté dans les lignes 4 à 13 de l'onglet 0_x000a_" sqref="C12:C31 C41:C59" xr:uid="{EBE03CF4-28F6-40D4-871E-F3573C86A788}">
      <formula1>"Projets groupes opérationnels , Création groupes opérationnels , Diffusion projet"</formula1>
    </dataValidation>
    <dataValidation type="list" allowBlank="1" showInputMessage="1" showErrorMessage="1" promptTitle="Sélectionnez un type d'action" prompt="Cliquez sur le menu déroulant" sqref="C11 C40" xr:uid="{2964837C-B56E-489F-8FCE-BCE79CD1F5C7}">
      <formula1>"Projets groupes opérationnels , Création groupes opérationnels , Diffusion projet"</formula1>
    </dataValidation>
    <dataValidation type="list" allowBlank="1" showInputMessage="1" showErrorMessage="1" promptTitle="Sélection type action détaillée" prompt="Cliquez sur le menu déroulant" sqref="D12:D31 D41:D60" xr:uid="{36474CB2-F63C-44EF-B32D-2E3997EEE633}">
      <formula1>"Echanges dev-perf-envir-eco , Renforcement sys-exploit , Adapt-prod-zone-contrainte , Id-protect-prod , Innov-bottom-up , Outils-num-agri-ali , Mentions-valo , Dev-gestion-risques , Fav-territ-souv-ali-écosys , Promouvoir savoir-faire-transfo-ressources"</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K45"/>
  <sheetViews>
    <sheetView showGridLines="0" zoomScale="62" zoomScaleNormal="85" workbookViewId="0">
      <selection activeCell="K19" sqref="K19"/>
    </sheetView>
  </sheetViews>
  <sheetFormatPr baseColWidth="10" defaultColWidth="11.453125" defaultRowHeight="14.5" x14ac:dyDescent="0.35"/>
  <cols>
    <col min="1" max="1" width="11.453125" style="142"/>
    <col min="2" max="4" width="23.81640625" style="142" customWidth="1"/>
    <col min="5" max="6" width="56.54296875" style="142" customWidth="1"/>
    <col min="7" max="7" width="13.1796875" style="142" bestFit="1" customWidth="1"/>
    <col min="8" max="8" width="15.453125" style="142" bestFit="1" customWidth="1"/>
    <col min="9" max="9" width="38.1796875" style="142" customWidth="1"/>
    <col min="10" max="10" width="25" style="142" customWidth="1"/>
    <col min="11" max="11" width="19.453125" style="142" bestFit="1" customWidth="1"/>
    <col min="12" max="12" width="15.81640625" style="142" customWidth="1"/>
    <col min="13" max="13" width="15.453125" style="142" bestFit="1" customWidth="1"/>
    <col min="14" max="14" width="20.1796875" style="142" bestFit="1" customWidth="1"/>
    <col min="15" max="15" width="20" style="142" customWidth="1"/>
    <col min="16" max="16" width="19.453125" style="142" bestFit="1" customWidth="1"/>
    <col min="17" max="21" width="19.453125" style="142" customWidth="1"/>
    <col min="22" max="22" width="16.453125" style="142" customWidth="1"/>
    <col min="23" max="36" width="37.81640625" style="142" customWidth="1"/>
    <col min="37" max="37" width="19.453125" style="142" bestFit="1" customWidth="1"/>
    <col min="38" max="16384" width="11.453125" style="142"/>
  </cols>
  <sheetData>
    <row r="1" spans="1:37" ht="21" x14ac:dyDescent="0.5">
      <c r="A1" s="918" t="s">
        <v>62</v>
      </c>
      <c r="B1" s="918"/>
      <c r="C1" s="918"/>
      <c r="D1" s="918"/>
      <c r="E1" s="918"/>
      <c r="F1" s="918"/>
      <c r="G1" s="918"/>
    </row>
    <row r="2" spans="1:37" ht="15" thickBot="1" x14ac:dyDescent="0.4"/>
    <row r="3" spans="1:37" ht="18.649999999999999" customHeight="1" x14ac:dyDescent="0.45">
      <c r="B3" s="923" t="s">
        <v>167</v>
      </c>
      <c r="C3" s="924"/>
      <c r="D3" s="924"/>
      <c r="E3" s="925"/>
    </row>
    <row r="4" spans="1:37" ht="28.4" customHeight="1" x14ac:dyDescent="0.35">
      <c r="B4" s="920" t="s">
        <v>168</v>
      </c>
      <c r="C4" s="921"/>
      <c r="D4" s="921"/>
      <c r="E4" s="922"/>
      <c r="F4" s="553"/>
    </row>
    <row r="5" spans="1:37" ht="30.65" customHeight="1" thickBot="1" x14ac:dyDescent="0.4">
      <c r="B5" s="889" t="s">
        <v>169</v>
      </c>
      <c r="C5" s="890"/>
      <c r="D5" s="890"/>
      <c r="E5" s="919"/>
      <c r="F5" s="554"/>
    </row>
    <row r="6" spans="1:37" ht="18.5" x14ac:dyDescent="0.35">
      <c r="B6" s="555"/>
      <c r="C6" s="555"/>
      <c r="D6" s="555"/>
    </row>
    <row r="7" spans="1:37" ht="19" thickBot="1" x14ac:dyDescent="0.4">
      <c r="B7" s="555"/>
      <c r="C7" s="555"/>
      <c r="D7" s="555"/>
    </row>
    <row r="8" spans="1:37" ht="26.5" customHeight="1" thickBot="1" x14ac:dyDescent="0.4">
      <c r="B8" s="892" t="s">
        <v>277</v>
      </c>
      <c r="C8" s="893"/>
      <c r="D8" s="893"/>
      <c r="E8" s="893"/>
      <c r="F8" s="893"/>
      <c r="G8" s="893"/>
      <c r="H8" s="893"/>
      <c r="I8" s="893"/>
      <c r="J8" s="893"/>
      <c r="K8" s="893"/>
      <c r="L8" s="893"/>
      <c r="M8" s="893"/>
      <c r="N8" s="893"/>
      <c r="O8" s="893"/>
      <c r="P8" s="893"/>
      <c r="Q8" s="893"/>
      <c r="R8" s="893"/>
      <c r="S8" s="893"/>
      <c r="T8" s="893"/>
      <c r="U8" s="893"/>
      <c r="V8" s="894"/>
      <c r="W8" s="877" t="s">
        <v>286</v>
      </c>
      <c r="X8" s="878"/>
      <c r="Y8" s="878"/>
      <c r="Z8" s="878"/>
      <c r="AA8" s="878"/>
      <c r="AB8" s="878"/>
      <c r="AC8" s="878"/>
      <c r="AD8" s="878"/>
      <c r="AE8" s="878"/>
      <c r="AF8" s="878"/>
      <c r="AG8" s="878"/>
      <c r="AH8" s="878"/>
      <c r="AI8" s="878"/>
      <c r="AJ8" s="878"/>
      <c r="AK8" s="879"/>
    </row>
    <row r="9" spans="1:37" s="462" customFormat="1" ht="29.5" thickBot="1" x14ac:dyDescent="0.4">
      <c r="B9" s="896" t="s">
        <v>148</v>
      </c>
      <c r="C9" s="348" t="s">
        <v>317</v>
      </c>
      <c r="D9" s="347" t="s">
        <v>323</v>
      </c>
      <c r="E9" s="896" t="s">
        <v>170</v>
      </c>
      <c r="F9" s="347" t="s">
        <v>116</v>
      </c>
      <c r="G9" s="908" t="s">
        <v>150</v>
      </c>
      <c r="H9" s="909"/>
      <c r="I9" s="909"/>
      <c r="J9" s="910"/>
      <c r="K9" s="911"/>
      <c r="L9" s="900" t="s">
        <v>171</v>
      </c>
      <c r="M9" s="901"/>
      <c r="N9" s="901"/>
      <c r="O9" s="901"/>
      <c r="P9" s="901"/>
      <c r="Q9" s="901"/>
      <c r="R9" s="901"/>
      <c r="S9" s="901"/>
      <c r="T9" s="901"/>
      <c r="U9" s="902"/>
      <c r="V9" s="896" t="s">
        <v>122</v>
      </c>
      <c r="W9" s="871" t="s">
        <v>288</v>
      </c>
      <c r="X9" s="451" t="s">
        <v>317</v>
      </c>
      <c r="Y9" s="451" t="s">
        <v>326</v>
      </c>
      <c r="Z9" s="871" t="s">
        <v>289</v>
      </c>
      <c r="AA9" s="451" t="s">
        <v>116</v>
      </c>
      <c r="AB9" s="873" t="s">
        <v>290</v>
      </c>
      <c r="AC9" s="874"/>
      <c r="AD9" s="874"/>
      <c r="AE9" s="875"/>
      <c r="AF9" s="876"/>
      <c r="AG9" s="880" t="s">
        <v>287</v>
      </c>
      <c r="AH9" s="881" t="s">
        <v>279</v>
      </c>
      <c r="AI9" s="881" t="s">
        <v>280</v>
      </c>
      <c r="AJ9" s="881" t="s">
        <v>267</v>
      </c>
      <c r="AK9" s="882" t="s">
        <v>265</v>
      </c>
    </row>
    <row r="10" spans="1:37" ht="158.5" customHeight="1" x14ac:dyDescent="0.35">
      <c r="B10" s="897"/>
      <c r="C10" s="556" t="s">
        <v>321</v>
      </c>
      <c r="D10" s="557" t="s">
        <v>322</v>
      </c>
      <c r="E10" s="897"/>
      <c r="F10" s="558" t="s">
        <v>172</v>
      </c>
      <c r="G10" s="453" t="s">
        <v>152</v>
      </c>
      <c r="H10" s="453" t="s">
        <v>153</v>
      </c>
      <c r="I10" s="453" t="s">
        <v>154</v>
      </c>
      <c r="J10" s="453" t="s">
        <v>155</v>
      </c>
      <c r="K10" s="454" t="s">
        <v>156</v>
      </c>
      <c r="L10" s="453" t="s">
        <v>152</v>
      </c>
      <c r="M10" s="453" t="s">
        <v>153</v>
      </c>
      <c r="N10" s="453" t="s">
        <v>154</v>
      </c>
      <c r="O10" s="453" t="s">
        <v>155</v>
      </c>
      <c r="P10" s="455" t="s">
        <v>156</v>
      </c>
      <c r="Q10" s="453" t="s">
        <v>152</v>
      </c>
      <c r="R10" s="453" t="s">
        <v>153</v>
      </c>
      <c r="S10" s="453" t="s">
        <v>154</v>
      </c>
      <c r="T10" s="453" t="s">
        <v>155</v>
      </c>
      <c r="U10" s="453" t="s">
        <v>156</v>
      </c>
      <c r="V10" s="897"/>
      <c r="W10" s="872"/>
      <c r="X10" s="559" t="s">
        <v>268</v>
      </c>
      <c r="Y10" s="560" t="s">
        <v>268</v>
      </c>
      <c r="Z10" s="872"/>
      <c r="AA10" s="561" t="s">
        <v>268</v>
      </c>
      <c r="AB10" s="459" t="s">
        <v>152</v>
      </c>
      <c r="AC10" s="459" t="s">
        <v>153</v>
      </c>
      <c r="AD10" s="459" t="s">
        <v>154</v>
      </c>
      <c r="AE10" s="459" t="s">
        <v>155</v>
      </c>
      <c r="AF10" s="460" t="s">
        <v>156</v>
      </c>
      <c r="AG10" s="459" t="s">
        <v>291</v>
      </c>
      <c r="AH10" s="459" t="s">
        <v>284</v>
      </c>
      <c r="AI10" s="459" t="s">
        <v>269</v>
      </c>
      <c r="AJ10" s="459" t="s">
        <v>270</v>
      </c>
      <c r="AK10" s="461" t="s">
        <v>271</v>
      </c>
    </row>
    <row r="11" spans="1:37" s="463" customFormat="1" ht="29.5" thickBot="1" x14ac:dyDescent="0.4">
      <c r="B11" s="464" t="s">
        <v>132</v>
      </c>
      <c r="C11" s="467" t="s">
        <v>134</v>
      </c>
      <c r="D11" s="464" t="s">
        <v>133</v>
      </c>
      <c r="E11" s="466" t="s">
        <v>173</v>
      </c>
      <c r="F11" s="466" t="s">
        <v>137</v>
      </c>
      <c r="G11" s="464">
        <v>145893</v>
      </c>
      <c r="H11" s="464" t="s">
        <v>222</v>
      </c>
      <c r="I11" s="464" t="s">
        <v>242</v>
      </c>
      <c r="J11" s="464" t="s">
        <v>243</v>
      </c>
      <c r="K11" s="466" t="s">
        <v>164</v>
      </c>
      <c r="L11" s="464">
        <v>3163</v>
      </c>
      <c r="M11" s="464" t="s">
        <v>244</v>
      </c>
      <c r="N11" s="464" t="s">
        <v>245</v>
      </c>
      <c r="O11" s="464" t="s">
        <v>246</v>
      </c>
      <c r="P11" s="466" t="s">
        <v>174</v>
      </c>
      <c r="Q11" s="464">
        <v>3164</v>
      </c>
      <c r="R11" s="464" t="s">
        <v>247</v>
      </c>
      <c r="S11" s="464" t="s">
        <v>223</v>
      </c>
      <c r="T11" s="464" t="s">
        <v>248</v>
      </c>
      <c r="U11" s="464" t="s">
        <v>175</v>
      </c>
      <c r="V11" s="464" t="s">
        <v>138</v>
      </c>
      <c r="W11" s="466" t="str">
        <f>B11</f>
        <v>Exemple : partenaire x</v>
      </c>
      <c r="X11" s="467" t="str">
        <f>C11</f>
        <v xml:space="preserve">Création groupes opérationnels </v>
      </c>
      <c r="Y11" s="464" t="str">
        <f>D11</f>
        <v xml:space="preserve">Echanges dev-perf-envir-eco </v>
      </c>
      <c r="Z11" s="466" t="str">
        <f t="shared" ref="Z11:AF26" si="0">E11</f>
        <v xml:space="preserve">Billet avion </v>
      </c>
      <c r="AA11" s="466" t="str">
        <f t="shared" si="0"/>
        <v>Oui</v>
      </c>
      <c r="AB11" s="464">
        <f t="shared" si="0"/>
        <v>145893</v>
      </c>
      <c r="AC11" s="464" t="str">
        <f t="shared" si="0"/>
        <v>20000</v>
      </c>
      <c r="AD11" s="464" t="str">
        <f t="shared" si="0"/>
        <v>=0,2*H10</v>
      </c>
      <c r="AE11" s="464" t="str">
        <f t="shared" si="0"/>
        <v>=H10+I10</v>
      </c>
      <c r="AF11" s="466" t="str">
        <f t="shared" si="0"/>
        <v>toto</v>
      </c>
      <c r="AG11" s="464" t="s">
        <v>137</v>
      </c>
      <c r="AH11" s="464"/>
      <c r="AI11" s="464"/>
      <c r="AJ11" s="464"/>
      <c r="AK11" s="464"/>
    </row>
    <row r="12" spans="1:37" x14ac:dyDescent="0.35">
      <c r="B12" s="538"/>
      <c r="C12" s="569"/>
      <c r="D12" s="570"/>
      <c r="E12" s="79"/>
      <c r="F12" s="79"/>
      <c r="G12" s="79"/>
      <c r="H12" s="94"/>
      <c r="I12" s="80"/>
      <c r="J12" s="468"/>
      <c r="K12" s="81"/>
      <c r="L12" s="82"/>
      <c r="M12" s="83"/>
      <c r="N12" s="83"/>
      <c r="O12" s="472"/>
      <c r="P12" s="84"/>
      <c r="Q12" s="82"/>
      <c r="R12" s="85"/>
      <c r="S12" s="85"/>
      <c r="T12" s="472"/>
      <c r="U12" s="84"/>
      <c r="V12" s="572" t="s">
        <v>138</v>
      </c>
      <c r="W12" s="474">
        <f t="shared" ref="W12:AF27" si="1">B12</f>
        <v>0</v>
      </c>
      <c r="X12" s="476">
        <f t="shared" ref="X12:X27" si="2">C12</f>
        <v>0</v>
      </c>
      <c r="Y12" s="475">
        <f t="shared" ref="Y12:Y27" si="3">D12</f>
        <v>0</v>
      </c>
      <c r="Z12" s="477">
        <f t="shared" si="0"/>
        <v>0</v>
      </c>
      <c r="AA12" s="477">
        <f t="shared" si="0"/>
        <v>0</v>
      </c>
      <c r="AB12" s="477">
        <f t="shared" si="0"/>
        <v>0</v>
      </c>
      <c r="AC12" s="478">
        <f t="shared" si="0"/>
        <v>0</v>
      </c>
      <c r="AD12" s="478">
        <f t="shared" si="0"/>
        <v>0</v>
      </c>
      <c r="AE12" s="468">
        <f t="shared" si="0"/>
        <v>0</v>
      </c>
      <c r="AF12" s="479">
        <f t="shared" si="0"/>
        <v>0</v>
      </c>
      <c r="AG12" s="480"/>
      <c r="AH12" s="481">
        <f>IF(AE12=0,AC12,AE12)</f>
        <v>0</v>
      </c>
      <c r="AI12" s="481"/>
      <c r="AJ12" s="472" t="str" cm="1">
        <f t="array" ref="AJ12">_xlfn.IFS(OR(AC12&gt;H12,AE12&gt;J12),"KO : Le montant retenu est supérieur au montant présenté. Merci de revoir la ligne de dépense ou plafonner son montant.",H12=0,"",AND(AC12=H12,AE12=J12),"OK",OR(AC12&lt;H12,AE12&lt;J12),"Montant instruit inférieur au montant présenté.")</f>
        <v/>
      </c>
      <c r="AK12" s="482">
        <f>IF(J12=0,H12-AH12,J12-AH12)</f>
        <v>0</v>
      </c>
    </row>
    <row r="13" spans="1:37" x14ac:dyDescent="0.35">
      <c r="B13" s="82"/>
      <c r="C13" s="539"/>
      <c r="D13" s="429"/>
      <c r="E13" s="86"/>
      <c r="F13" s="86"/>
      <c r="G13" s="86"/>
      <c r="H13" s="95"/>
      <c r="I13" s="83"/>
      <c r="J13" s="472"/>
      <c r="K13" s="84"/>
      <c r="L13" s="82"/>
      <c r="M13" s="83"/>
      <c r="N13" s="83"/>
      <c r="O13" s="472"/>
      <c r="P13" s="84"/>
      <c r="Q13" s="82"/>
      <c r="R13" s="85"/>
      <c r="S13" s="85"/>
      <c r="T13" s="472"/>
      <c r="U13" s="84"/>
      <c r="V13" s="572" t="s">
        <v>138</v>
      </c>
      <c r="W13" s="480">
        <f t="shared" si="1"/>
        <v>0</v>
      </c>
      <c r="X13" s="495">
        <f t="shared" si="2"/>
        <v>0</v>
      </c>
      <c r="Y13" s="494">
        <f t="shared" si="3"/>
        <v>0</v>
      </c>
      <c r="Z13" s="496">
        <f t="shared" si="0"/>
        <v>0</v>
      </c>
      <c r="AA13" s="496">
        <f t="shared" si="0"/>
        <v>0</v>
      </c>
      <c r="AB13" s="496">
        <f t="shared" si="0"/>
        <v>0</v>
      </c>
      <c r="AC13" s="481">
        <f t="shared" si="0"/>
        <v>0</v>
      </c>
      <c r="AD13" s="481">
        <f t="shared" si="0"/>
        <v>0</v>
      </c>
      <c r="AE13" s="472">
        <f t="shared" si="0"/>
        <v>0</v>
      </c>
      <c r="AF13" s="497">
        <f t="shared" si="0"/>
        <v>0</v>
      </c>
      <c r="AG13" s="480"/>
      <c r="AH13" s="481">
        <f>IF(AE13=0,AC13,AE13)</f>
        <v>0</v>
      </c>
      <c r="AI13" s="481"/>
      <c r="AJ13" s="472" t="str" cm="1">
        <f t="array" ref="AJ13">_xlfn.IFS(OR(AC13&gt;H13,AE13&gt;J13),"KO : Le montant retenu est supérieur au montant présenté. Merci de revoir la ligne de dépense ou plafonner son montant.",H13=0,"",AND(AC13=H13,AE13=J13),"OK",OR(AC13&lt;H13,AE13&lt;J13),"Montant instruit inférieur au montant présenté.")</f>
        <v/>
      </c>
      <c r="AK13" s="482">
        <f t="shared" ref="AK13:AK27" si="4">IF(J13=0,H13-AH13,J13-AH13)</f>
        <v>0</v>
      </c>
    </row>
    <row r="14" spans="1:37" x14ac:dyDescent="0.35">
      <c r="B14" s="82"/>
      <c r="C14" s="539"/>
      <c r="D14" s="429"/>
      <c r="E14" s="86"/>
      <c r="F14" s="86"/>
      <c r="G14" s="86"/>
      <c r="H14" s="95"/>
      <c r="I14" s="83"/>
      <c r="J14" s="472"/>
      <c r="K14" s="84"/>
      <c r="L14" s="82"/>
      <c r="M14" s="83"/>
      <c r="N14" s="83"/>
      <c r="O14" s="472"/>
      <c r="P14" s="84"/>
      <c r="Q14" s="82"/>
      <c r="R14" s="85"/>
      <c r="S14" s="85"/>
      <c r="T14" s="472"/>
      <c r="U14" s="84"/>
      <c r="V14" s="572" t="s">
        <v>138</v>
      </c>
      <c r="W14" s="480">
        <f t="shared" si="1"/>
        <v>0</v>
      </c>
      <c r="X14" s="495">
        <f t="shared" si="2"/>
        <v>0</v>
      </c>
      <c r="Y14" s="494">
        <f t="shared" si="3"/>
        <v>0</v>
      </c>
      <c r="Z14" s="496">
        <f t="shared" si="0"/>
        <v>0</v>
      </c>
      <c r="AA14" s="496">
        <f t="shared" si="0"/>
        <v>0</v>
      </c>
      <c r="AB14" s="496">
        <f t="shared" si="0"/>
        <v>0</v>
      </c>
      <c r="AC14" s="481">
        <f t="shared" si="0"/>
        <v>0</v>
      </c>
      <c r="AD14" s="481">
        <f t="shared" si="0"/>
        <v>0</v>
      </c>
      <c r="AE14" s="472">
        <f t="shared" si="0"/>
        <v>0</v>
      </c>
      <c r="AF14" s="497">
        <f t="shared" si="0"/>
        <v>0</v>
      </c>
      <c r="AG14" s="480"/>
      <c r="AH14" s="481">
        <f t="shared" ref="AH14:AH27" si="5">IF(AE14=0,AC14,AE14)</f>
        <v>0</v>
      </c>
      <c r="AI14" s="481"/>
      <c r="AJ14" s="472" t="str" cm="1">
        <f t="array" ref="AJ14">_xlfn.IFS(OR(AC14&gt;H14,AE14&gt;J14),"KO : Le montant retenu est supérieur au montant présenté. Merci de revoir la ligne de dépense ou plafonner son montant.",H14=0,"",AND(AC14=H14,AE14=J14),"OK",OR(AC14&lt;H14,AE14&lt;J14),"Montant instruit inférieur au montant présenté.")</f>
        <v/>
      </c>
      <c r="AK14" s="482">
        <f t="shared" si="4"/>
        <v>0</v>
      </c>
    </row>
    <row r="15" spans="1:37" x14ac:dyDescent="0.35">
      <c r="B15" s="82"/>
      <c r="C15" s="539"/>
      <c r="D15" s="429"/>
      <c r="E15" s="86"/>
      <c r="F15" s="86"/>
      <c r="G15" s="86"/>
      <c r="H15" s="95"/>
      <c r="I15" s="83"/>
      <c r="J15" s="472"/>
      <c r="K15" s="84"/>
      <c r="L15" s="82"/>
      <c r="M15" s="83"/>
      <c r="N15" s="83"/>
      <c r="O15" s="472"/>
      <c r="P15" s="84"/>
      <c r="Q15" s="82"/>
      <c r="R15" s="85"/>
      <c r="S15" s="85"/>
      <c r="T15" s="472"/>
      <c r="U15" s="84"/>
      <c r="V15" s="572" t="s">
        <v>138</v>
      </c>
      <c r="W15" s="480">
        <f t="shared" si="1"/>
        <v>0</v>
      </c>
      <c r="X15" s="495">
        <f t="shared" si="2"/>
        <v>0</v>
      </c>
      <c r="Y15" s="494">
        <f t="shared" si="3"/>
        <v>0</v>
      </c>
      <c r="Z15" s="496">
        <f t="shared" si="0"/>
        <v>0</v>
      </c>
      <c r="AA15" s="496">
        <f t="shared" si="0"/>
        <v>0</v>
      </c>
      <c r="AB15" s="496">
        <f t="shared" si="0"/>
        <v>0</v>
      </c>
      <c r="AC15" s="481">
        <f t="shared" si="0"/>
        <v>0</v>
      </c>
      <c r="AD15" s="481">
        <f t="shared" si="0"/>
        <v>0</v>
      </c>
      <c r="AE15" s="472">
        <f t="shared" si="0"/>
        <v>0</v>
      </c>
      <c r="AF15" s="497">
        <f t="shared" si="0"/>
        <v>0</v>
      </c>
      <c r="AG15" s="480"/>
      <c r="AH15" s="481">
        <f t="shared" si="5"/>
        <v>0</v>
      </c>
      <c r="AI15" s="481"/>
      <c r="AJ15" s="472" t="str" cm="1">
        <f t="array" ref="AJ15">_xlfn.IFS(OR(AC15&gt;H15,AE15&gt;J15),"KO : Le montant retenu est supérieur au montant présenté. Merci de revoir la ligne de dépense ou plafonner son montant.",H15=0,"",AND(AC15=H15,AE15=J15),"OK",OR(AC15&lt;H15,AE15&lt;J15),"Montant instruit inférieur au montant présenté.")</f>
        <v/>
      </c>
      <c r="AK15" s="482">
        <f t="shared" si="4"/>
        <v>0</v>
      </c>
    </row>
    <row r="16" spans="1:37" x14ac:dyDescent="0.35">
      <c r="B16" s="82"/>
      <c r="C16" s="539"/>
      <c r="D16" s="429"/>
      <c r="E16" s="86"/>
      <c r="F16" s="86"/>
      <c r="G16" s="86"/>
      <c r="H16" s="95"/>
      <c r="I16" s="83"/>
      <c r="J16" s="472"/>
      <c r="K16" s="84"/>
      <c r="L16" s="82"/>
      <c r="M16" s="83"/>
      <c r="N16" s="83"/>
      <c r="O16" s="472"/>
      <c r="P16" s="84"/>
      <c r="Q16" s="82"/>
      <c r="R16" s="85"/>
      <c r="S16" s="85"/>
      <c r="T16" s="472"/>
      <c r="U16" s="84"/>
      <c r="V16" s="572" t="s">
        <v>138</v>
      </c>
      <c r="W16" s="480">
        <f t="shared" si="1"/>
        <v>0</v>
      </c>
      <c r="X16" s="495">
        <f t="shared" si="2"/>
        <v>0</v>
      </c>
      <c r="Y16" s="494">
        <f t="shared" si="3"/>
        <v>0</v>
      </c>
      <c r="Z16" s="496">
        <f t="shared" si="0"/>
        <v>0</v>
      </c>
      <c r="AA16" s="496">
        <f t="shared" si="0"/>
        <v>0</v>
      </c>
      <c r="AB16" s="496">
        <f t="shared" si="0"/>
        <v>0</v>
      </c>
      <c r="AC16" s="481">
        <f t="shared" si="0"/>
        <v>0</v>
      </c>
      <c r="AD16" s="481">
        <f t="shared" si="0"/>
        <v>0</v>
      </c>
      <c r="AE16" s="472">
        <f t="shared" si="0"/>
        <v>0</v>
      </c>
      <c r="AF16" s="497">
        <f t="shared" si="0"/>
        <v>0</v>
      </c>
      <c r="AG16" s="480"/>
      <c r="AH16" s="481">
        <f t="shared" si="5"/>
        <v>0</v>
      </c>
      <c r="AI16" s="481"/>
      <c r="AJ16" s="472" t="str" cm="1">
        <f t="array" ref="AJ16">_xlfn.IFS(OR(AC16&gt;H16,AE16&gt;J16),"KO : Le montant retenu est supérieur au montant présenté. Merci de revoir la ligne de dépense ou plafonner son montant.",H16=0,"",AND(AC16=H16,AE16=J16),"OK",OR(AC16&lt;H16,AE16&lt;J16),"Montant instruit inférieur au montant présenté.")</f>
        <v/>
      </c>
      <c r="AK16" s="482">
        <f t="shared" si="4"/>
        <v>0</v>
      </c>
    </row>
    <row r="17" spans="2:37" x14ac:dyDescent="0.35">
      <c r="B17" s="82"/>
      <c r="C17" s="539"/>
      <c r="D17" s="429"/>
      <c r="E17" s="86"/>
      <c r="F17" s="86"/>
      <c r="G17" s="86"/>
      <c r="H17" s="95"/>
      <c r="I17" s="83"/>
      <c r="J17" s="472"/>
      <c r="K17" s="84"/>
      <c r="L17" s="82"/>
      <c r="M17" s="83"/>
      <c r="N17" s="83"/>
      <c r="O17" s="472"/>
      <c r="P17" s="84"/>
      <c r="Q17" s="82"/>
      <c r="R17" s="85"/>
      <c r="S17" s="85"/>
      <c r="T17" s="472"/>
      <c r="U17" s="84"/>
      <c r="V17" s="572" t="s">
        <v>138</v>
      </c>
      <c r="W17" s="480">
        <f t="shared" si="1"/>
        <v>0</v>
      </c>
      <c r="X17" s="495">
        <f t="shared" si="2"/>
        <v>0</v>
      </c>
      <c r="Y17" s="494">
        <f t="shared" si="3"/>
        <v>0</v>
      </c>
      <c r="Z17" s="496">
        <f t="shared" si="0"/>
        <v>0</v>
      </c>
      <c r="AA17" s="496">
        <f t="shared" si="0"/>
        <v>0</v>
      </c>
      <c r="AB17" s="496">
        <f t="shared" si="0"/>
        <v>0</v>
      </c>
      <c r="AC17" s="481">
        <f t="shared" si="0"/>
        <v>0</v>
      </c>
      <c r="AD17" s="481">
        <f t="shared" si="0"/>
        <v>0</v>
      </c>
      <c r="AE17" s="472">
        <f t="shared" si="0"/>
        <v>0</v>
      </c>
      <c r="AF17" s="497">
        <f t="shared" si="0"/>
        <v>0</v>
      </c>
      <c r="AG17" s="480"/>
      <c r="AH17" s="481">
        <f t="shared" si="5"/>
        <v>0</v>
      </c>
      <c r="AI17" s="481"/>
      <c r="AJ17" s="472" t="str" cm="1">
        <f t="array" ref="AJ17">_xlfn.IFS(OR(AC17&gt;H17,AE17&gt;J17),"KO : Le montant retenu est supérieur au montant présenté. Merci de revoir la ligne de dépense ou plafonner son montant.",H17=0,"",AND(AC17=H17,AE17=J17),"OK",OR(AC17&lt;H17,AE17&lt;J17),"Montant instruit inférieur au montant présenté.")</f>
        <v/>
      </c>
      <c r="AK17" s="482">
        <f t="shared" si="4"/>
        <v>0</v>
      </c>
    </row>
    <row r="18" spans="2:37" x14ac:dyDescent="0.35">
      <c r="B18" s="82"/>
      <c r="C18" s="539"/>
      <c r="D18" s="429"/>
      <c r="E18" s="86"/>
      <c r="F18" s="86"/>
      <c r="G18" s="86"/>
      <c r="H18" s="95"/>
      <c r="I18" s="83"/>
      <c r="J18" s="472"/>
      <c r="K18" s="84"/>
      <c r="L18" s="82"/>
      <c r="M18" s="83"/>
      <c r="N18" s="83"/>
      <c r="O18" s="472"/>
      <c r="P18" s="84"/>
      <c r="Q18" s="82"/>
      <c r="R18" s="85"/>
      <c r="S18" s="85"/>
      <c r="T18" s="472"/>
      <c r="U18" s="84"/>
      <c r="V18" s="572" t="s">
        <v>138</v>
      </c>
      <c r="W18" s="480">
        <f t="shared" si="1"/>
        <v>0</v>
      </c>
      <c r="X18" s="495">
        <f t="shared" si="2"/>
        <v>0</v>
      </c>
      <c r="Y18" s="494">
        <f t="shared" si="3"/>
        <v>0</v>
      </c>
      <c r="Z18" s="496">
        <f t="shared" si="0"/>
        <v>0</v>
      </c>
      <c r="AA18" s="496">
        <f t="shared" si="0"/>
        <v>0</v>
      </c>
      <c r="AB18" s="496">
        <f t="shared" si="0"/>
        <v>0</v>
      </c>
      <c r="AC18" s="481">
        <f t="shared" si="0"/>
        <v>0</v>
      </c>
      <c r="AD18" s="481">
        <f t="shared" si="0"/>
        <v>0</v>
      </c>
      <c r="AE18" s="472">
        <f t="shared" si="0"/>
        <v>0</v>
      </c>
      <c r="AF18" s="497">
        <f t="shared" si="0"/>
        <v>0</v>
      </c>
      <c r="AG18" s="480"/>
      <c r="AH18" s="481">
        <f t="shared" si="5"/>
        <v>0</v>
      </c>
      <c r="AI18" s="481"/>
      <c r="AJ18" s="472" t="str" cm="1">
        <f t="array" ref="AJ18">_xlfn.IFS(OR(AC18&gt;H18,AE18&gt;J18),"KO : Le montant retenu est supérieur au montant présenté. Merci de revoir la ligne de dépense ou plafonner son montant.",H18=0,"",AND(AC18=H18,AE18=J18),"OK",OR(AC18&lt;H18,AE18&lt;J18),"Montant instruit inférieur au montant présenté.")</f>
        <v/>
      </c>
      <c r="AK18" s="482">
        <f t="shared" si="4"/>
        <v>0</v>
      </c>
    </row>
    <row r="19" spans="2:37" x14ac:dyDescent="0.35">
      <c r="B19" s="82"/>
      <c r="C19" s="539"/>
      <c r="D19" s="429"/>
      <c r="E19" s="86"/>
      <c r="F19" s="86"/>
      <c r="G19" s="86"/>
      <c r="H19" s="95"/>
      <c r="I19" s="83"/>
      <c r="J19" s="472"/>
      <c r="K19" s="84"/>
      <c r="L19" s="82"/>
      <c r="M19" s="83"/>
      <c r="N19" s="83"/>
      <c r="O19" s="472"/>
      <c r="P19" s="84"/>
      <c r="Q19" s="82"/>
      <c r="R19" s="85"/>
      <c r="S19" s="85"/>
      <c r="T19" s="472"/>
      <c r="U19" s="84"/>
      <c r="V19" s="572" t="s">
        <v>138</v>
      </c>
      <c r="W19" s="480">
        <f t="shared" si="1"/>
        <v>0</v>
      </c>
      <c r="X19" s="495">
        <f t="shared" si="2"/>
        <v>0</v>
      </c>
      <c r="Y19" s="494">
        <f t="shared" si="3"/>
        <v>0</v>
      </c>
      <c r="Z19" s="496">
        <f t="shared" si="0"/>
        <v>0</v>
      </c>
      <c r="AA19" s="496">
        <f t="shared" si="0"/>
        <v>0</v>
      </c>
      <c r="AB19" s="496">
        <f t="shared" si="0"/>
        <v>0</v>
      </c>
      <c r="AC19" s="481">
        <f t="shared" si="0"/>
        <v>0</v>
      </c>
      <c r="AD19" s="481">
        <f t="shared" si="0"/>
        <v>0</v>
      </c>
      <c r="AE19" s="472">
        <f t="shared" si="0"/>
        <v>0</v>
      </c>
      <c r="AF19" s="497">
        <f t="shared" si="0"/>
        <v>0</v>
      </c>
      <c r="AG19" s="480"/>
      <c r="AH19" s="481">
        <f t="shared" si="5"/>
        <v>0</v>
      </c>
      <c r="AI19" s="481"/>
      <c r="AJ19" s="472" t="str" cm="1">
        <f t="array" ref="AJ19">_xlfn.IFS(OR(AC19&gt;H19,AE19&gt;J19),"KO : Le montant retenu est supérieur au montant présenté. Merci de revoir la ligne de dépense ou plafonner son montant.",H19=0,"",AND(AC19=H19,AE19=J19),"OK",OR(AC19&lt;H19,AE19&lt;J19),"Montant instruit inférieur au montant présenté.")</f>
        <v/>
      </c>
      <c r="AK19" s="482">
        <f t="shared" si="4"/>
        <v>0</v>
      </c>
    </row>
    <row r="20" spans="2:37" x14ac:dyDescent="0.35">
      <c r="B20" s="82"/>
      <c r="C20" s="539"/>
      <c r="D20" s="429"/>
      <c r="E20" s="86"/>
      <c r="F20" s="86"/>
      <c r="G20" s="86"/>
      <c r="H20" s="95"/>
      <c r="I20" s="83"/>
      <c r="J20" s="472"/>
      <c r="K20" s="84"/>
      <c r="L20" s="82"/>
      <c r="M20" s="83"/>
      <c r="N20" s="83"/>
      <c r="O20" s="472"/>
      <c r="P20" s="84"/>
      <c r="Q20" s="82"/>
      <c r="R20" s="85"/>
      <c r="S20" s="85"/>
      <c r="T20" s="472"/>
      <c r="U20" s="84"/>
      <c r="V20" s="572" t="s">
        <v>138</v>
      </c>
      <c r="W20" s="480">
        <f t="shared" si="1"/>
        <v>0</v>
      </c>
      <c r="X20" s="495">
        <f t="shared" si="2"/>
        <v>0</v>
      </c>
      <c r="Y20" s="494">
        <f t="shared" si="3"/>
        <v>0</v>
      </c>
      <c r="Z20" s="496">
        <f t="shared" si="0"/>
        <v>0</v>
      </c>
      <c r="AA20" s="496">
        <f t="shared" si="0"/>
        <v>0</v>
      </c>
      <c r="AB20" s="496">
        <f t="shared" si="0"/>
        <v>0</v>
      </c>
      <c r="AC20" s="481">
        <f t="shared" si="0"/>
        <v>0</v>
      </c>
      <c r="AD20" s="481">
        <f t="shared" si="0"/>
        <v>0</v>
      </c>
      <c r="AE20" s="472">
        <f t="shared" si="0"/>
        <v>0</v>
      </c>
      <c r="AF20" s="497">
        <f t="shared" si="0"/>
        <v>0</v>
      </c>
      <c r="AG20" s="480"/>
      <c r="AH20" s="481">
        <f t="shared" si="5"/>
        <v>0</v>
      </c>
      <c r="AI20" s="481"/>
      <c r="AJ20" s="472" t="str" cm="1">
        <f t="array" ref="AJ20">_xlfn.IFS(OR(AC20&gt;H20,AE20&gt;J20),"KO : Le montant retenu est supérieur au montant présenté. Merci de revoir la ligne de dépense ou plafonner son montant.",H20=0,"",AND(AC20=H20,AE20=J20),"OK",OR(AC20&lt;H20,AE20&lt;J20),"Montant instruit inférieur au montant présenté.")</f>
        <v/>
      </c>
      <c r="AK20" s="482">
        <f t="shared" si="4"/>
        <v>0</v>
      </c>
    </row>
    <row r="21" spans="2:37" x14ac:dyDescent="0.35">
      <c r="B21" s="82"/>
      <c r="C21" s="539"/>
      <c r="D21" s="429"/>
      <c r="E21" s="86"/>
      <c r="F21" s="86"/>
      <c r="G21" s="86"/>
      <c r="H21" s="95"/>
      <c r="I21" s="83"/>
      <c r="J21" s="472"/>
      <c r="K21" s="84"/>
      <c r="L21" s="82"/>
      <c r="M21" s="83"/>
      <c r="N21" s="83"/>
      <c r="O21" s="472"/>
      <c r="P21" s="84"/>
      <c r="Q21" s="82"/>
      <c r="R21" s="85"/>
      <c r="S21" s="85"/>
      <c r="T21" s="472"/>
      <c r="U21" s="84"/>
      <c r="V21" s="572" t="s">
        <v>138</v>
      </c>
      <c r="W21" s="480">
        <f t="shared" si="1"/>
        <v>0</v>
      </c>
      <c r="X21" s="495">
        <f t="shared" si="2"/>
        <v>0</v>
      </c>
      <c r="Y21" s="494">
        <f t="shared" si="3"/>
        <v>0</v>
      </c>
      <c r="Z21" s="496">
        <f t="shared" si="0"/>
        <v>0</v>
      </c>
      <c r="AA21" s="496">
        <f t="shared" si="0"/>
        <v>0</v>
      </c>
      <c r="AB21" s="496">
        <f t="shared" si="0"/>
        <v>0</v>
      </c>
      <c r="AC21" s="481">
        <f t="shared" si="0"/>
        <v>0</v>
      </c>
      <c r="AD21" s="481">
        <f t="shared" si="0"/>
        <v>0</v>
      </c>
      <c r="AE21" s="472">
        <f t="shared" si="0"/>
        <v>0</v>
      </c>
      <c r="AF21" s="497">
        <f t="shared" si="0"/>
        <v>0</v>
      </c>
      <c r="AG21" s="480"/>
      <c r="AH21" s="481">
        <f t="shared" si="5"/>
        <v>0</v>
      </c>
      <c r="AI21" s="481"/>
      <c r="AJ21" s="472" t="str" cm="1">
        <f t="array" ref="AJ21">_xlfn.IFS(OR(AC21&gt;H21,AE21&gt;J21),"KO : Le montant retenu est supérieur au montant présenté. Merci de revoir la ligne de dépense ou plafonner son montant.",H21=0,"",AND(AC21=H21,AE21=J21),"OK",OR(AC21&lt;H21,AE21&lt;J21),"Montant instruit inférieur au montant présenté.")</f>
        <v/>
      </c>
      <c r="AK21" s="482">
        <f t="shared" si="4"/>
        <v>0</v>
      </c>
    </row>
    <row r="22" spans="2:37" x14ac:dyDescent="0.35">
      <c r="B22" s="82"/>
      <c r="C22" s="539"/>
      <c r="D22" s="429"/>
      <c r="E22" s="86"/>
      <c r="F22" s="86"/>
      <c r="G22" s="86"/>
      <c r="H22" s="95"/>
      <c r="I22" s="83"/>
      <c r="J22" s="472"/>
      <c r="K22" s="84"/>
      <c r="L22" s="82"/>
      <c r="M22" s="83"/>
      <c r="N22" s="83"/>
      <c r="O22" s="472"/>
      <c r="P22" s="84"/>
      <c r="Q22" s="82"/>
      <c r="R22" s="85"/>
      <c r="S22" s="85"/>
      <c r="T22" s="472"/>
      <c r="U22" s="84"/>
      <c r="V22" s="572" t="s">
        <v>138</v>
      </c>
      <c r="W22" s="480">
        <f t="shared" si="1"/>
        <v>0</v>
      </c>
      <c r="X22" s="495">
        <f t="shared" si="2"/>
        <v>0</v>
      </c>
      <c r="Y22" s="494">
        <f t="shared" si="3"/>
        <v>0</v>
      </c>
      <c r="Z22" s="496">
        <f t="shared" si="0"/>
        <v>0</v>
      </c>
      <c r="AA22" s="496">
        <f t="shared" si="0"/>
        <v>0</v>
      </c>
      <c r="AB22" s="496">
        <f t="shared" si="0"/>
        <v>0</v>
      </c>
      <c r="AC22" s="481">
        <f t="shared" si="0"/>
        <v>0</v>
      </c>
      <c r="AD22" s="481">
        <f t="shared" si="0"/>
        <v>0</v>
      </c>
      <c r="AE22" s="472">
        <f t="shared" si="0"/>
        <v>0</v>
      </c>
      <c r="AF22" s="497">
        <f t="shared" si="0"/>
        <v>0</v>
      </c>
      <c r="AG22" s="480"/>
      <c r="AH22" s="481">
        <f t="shared" si="5"/>
        <v>0</v>
      </c>
      <c r="AI22" s="481"/>
      <c r="AJ22" s="472" t="str" cm="1">
        <f t="array" ref="AJ22">_xlfn.IFS(OR(AC22&gt;H22,AE22&gt;J22),"KO : Le montant retenu est supérieur au montant présenté. Merci de revoir la ligne de dépense ou plafonner son montant.",H22=0,"",AND(AC22=H22,AE22=J22),"OK",OR(AC22&lt;H22,AE22&lt;J22),"Montant instruit inférieur au montant présenté.")</f>
        <v/>
      </c>
      <c r="AK22" s="482">
        <f t="shared" si="4"/>
        <v>0</v>
      </c>
    </row>
    <row r="23" spans="2:37" x14ac:dyDescent="0.35">
      <c r="B23" s="82"/>
      <c r="C23" s="539"/>
      <c r="D23" s="429"/>
      <c r="E23" s="86"/>
      <c r="F23" s="86"/>
      <c r="G23" s="86"/>
      <c r="H23" s="95"/>
      <c r="I23" s="83"/>
      <c r="J23" s="472"/>
      <c r="K23" s="84"/>
      <c r="L23" s="82"/>
      <c r="M23" s="83"/>
      <c r="N23" s="83"/>
      <c r="O23" s="472"/>
      <c r="P23" s="84"/>
      <c r="Q23" s="82"/>
      <c r="R23" s="85"/>
      <c r="S23" s="85"/>
      <c r="T23" s="472"/>
      <c r="U23" s="84"/>
      <c r="V23" s="572" t="s">
        <v>138</v>
      </c>
      <c r="W23" s="480">
        <f t="shared" si="1"/>
        <v>0</v>
      </c>
      <c r="X23" s="495">
        <f t="shared" si="2"/>
        <v>0</v>
      </c>
      <c r="Y23" s="494">
        <f t="shared" si="3"/>
        <v>0</v>
      </c>
      <c r="Z23" s="496">
        <f t="shared" si="0"/>
        <v>0</v>
      </c>
      <c r="AA23" s="496">
        <f t="shared" si="0"/>
        <v>0</v>
      </c>
      <c r="AB23" s="496">
        <f t="shared" si="0"/>
        <v>0</v>
      </c>
      <c r="AC23" s="481">
        <f t="shared" si="0"/>
        <v>0</v>
      </c>
      <c r="AD23" s="481">
        <f t="shared" si="0"/>
        <v>0</v>
      </c>
      <c r="AE23" s="472">
        <f t="shared" si="0"/>
        <v>0</v>
      </c>
      <c r="AF23" s="497">
        <f t="shared" si="0"/>
        <v>0</v>
      </c>
      <c r="AG23" s="480"/>
      <c r="AH23" s="481">
        <f t="shared" si="5"/>
        <v>0</v>
      </c>
      <c r="AI23" s="481"/>
      <c r="AJ23" s="472" t="str" cm="1">
        <f t="array" ref="AJ23">_xlfn.IFS(OR(AC23&gt;H23,AE23&gt;J23),"KO : Le montant retenu est supérieur au montant présenté. Merci de revoir la ligne de dépense ou plafonner son montant.",H23=0,"",AND(AC23=H23,AE23=J23),"OK",OR(AC23&lt;H23,AE23&lt;J23),"Montant instruit inférieur au montant présenté.")</f>
        <v/>
      </c>
      <c r="AK23" s="482">
        <f t="shared" si="4"/>
        <v>0</v>
      </c>
    </row>
    <row r="24" spans="2:37" x14ac:dyDescent="0.35">
      <c r="B24" s="82"/>
      <c r="C24" s="539"/>
      <c r="D24" s="429"/>
      <c r="E24" s="86"/>
      <c r="F24" s="86"/>
      <c r="G24" s="86"/>
      <c r="H24" s="95"/>
      <c r="I24" s="83"/>
      <c r="J24" s="472"/>
      <c r="K24" s="84"/>
      <c r="L24" s="82"/>
      <c r="M24" s="83"/>
      <c r="N24" s="83"/>
      <c r="O24" s="472"/>
      <c r="P24" s="84"/>
      <c r="Q24" s="82"/>
      <c r="R24" s="85"/>
      <c r="S24" s="85"/>
      <c r="T24" s="472"/>
      <c r="U24" s="84"/>
      <c r="V24" s="572" t="s">
        <v>138</v>
      </c>
      <c r="W24" s="480">
        <f t="shared" si="1"/>
        <v>0</v>
      </c>
      <c r="X24" s="495">
        <f t="shared" si="2"/>
        <v>0</v>
      </c>
      <c r="Y24" s="494">
        <f t="shared" si="3"/>
        <v>0</v>
      </c>
      <c r="Z24" s="496">
        <f t="shared" si="0"/>
        <v>0</v>
      </c>
      <c r="AA24" s="496">
        <f t="shared" si="0"/>
        <v>0</v>
      </c>
      <c r="AB24" s="496">
        <f t="shared" si="0"/>
        <v>0</v>
      </c>
      <c r="AC24" s="481">
        <f t="shared" si="0"/>
        <v>0</v>
      </c>
      <c r="AD24" s="481">
        <f t="shared" si="0"/>
        <v>0</v>
      </c>
      <c r="AE24" s="472">
        <f t="shared" si="0"/>
        <v>0</v>
      </c>
      <c r="AF24" s="497">
        <f t="shared" si="0"/>
        <v>0</v>
      </c>
      <c r="AG24" s="480"/>
      <c r="AH24" s="481">
        <f t="shared" si="5"/>
        <v>0</v>
      </c>
      <c r="AI24" s="481"/>
      <c r="AJ24" s="472" t="str" cm="1">
        <f t="array" ref="AJ24">_xlfn.IFS(OR(AC24&gt;H24,AE24&gt;J24),"KO : Le montant retenu est supérieur au montant présenté. Merci de revoir la ligne de dépense ou plafonner son montant.",H24=0,"",AND(AC24=H24,AE24=J24),"OK",OR(AC24&lt;H24,AE24&lt;J24),"Montant instruit inférieur au montant présenté.")</f>
        <v/>
      </c>
      <c r="AK24" s="482">
        <f t="shared" si="4"/>
        <v>0</v>
      </c>
    </row>
    <row r="25" spans="2:37" x14ac:dyDescent="0.35">
      <c r="B25" s="82"/>
      <c r="C25" s="539"/>
      <c r="D25" s="429"/>
      <c r="E25" s="86"/>
      <c r="F25" s="86"/>
      <c r="G25" s="86"/>
      <c r="H25" s="95"/>
      <c r="I25" s="83"/>
      <c r="J25" s="472"/>
      <c r="K25" s="84"/>
      <c r="L25" s="82"/>
      <c r="M25" s="83"/>
      <c r="N25" s="83"/>
      <c r="O25" s="472"/>
      <c r="P25" s="84"/>
      <c r="Q25" s="82"/>
      <c r="R25" s="85"/>
      <c r="S25" s="85"/>
      <c r="T25" s="472"/>
      <c r="U25" s="84"/>
      <c r="V25" s="572" t="s">
        <v>138</v>
      </c>
      <c r="W25" s="480">
        <f t="shared" si="1"/>
        <v>0</v>
      </c>
      <c r="X25" s="495">
        <f t="shared" si="2"/>
        <v>0</v>
      </c>
      <c r="Y25" s="494">
        <f t="shared" si="3"/>
        <v>0</v>
      </c>
      <c r="Z25" s="496">
        <f t="shared" si="0"/>
        <v>0</v>
      </c>
      <c r="AA25" s="496">
        <f t="shared" si="0"/>
        <v>0</v>
      </c>
      <c r="AB25" s="496">
        <f t="shared" si="0"/>
        <v>0</v>
      </c>
      <c r="AC25" s="481">
        <f t="shared" si="0"/>
        <v>0</v>
      </c>
      <c r="AD25" s="481">
        <f t="shared" si="0"/>
        <v>0</v>
      </c>
      <c r="AE25" s="472">
        <f t="shared" si="0"/>
        <v>0</v>
      </c>
      <c r="AF25" s="497">
        <f t="shared" si="0"/>
        <v>0</v>
      </c>
      <c r="AG25" s="480"/>
      <c r="AH25" s="481">
        <f t="shared" si="5"/>
        <v>0</v>
      </c>
      <c r="AI25" s="481"/>
      <c r="AJ25" s="472" t="str" cm="1">
        <f t="array" ref="AJ25">_xlfn.IFS(OR(AC25&gt;H25,AE25&gt;J25),"KO : Le montant retenu est supérieur au montant présenté. Merci de revoir la ligne de dépense ou plafonner son montant.",H25=0,"",AND(AC25=H25,AE25=J25),"OK",OR(AC25&lt;H25,AE25&lt;J25),"Montant instruit inférieur au montant présenté.")</f>
        <v/>
      </c>
      <c r="AK25" s="482">
        <f t="shared" si="4"/>
        <v>0</v>
      </c>
    </row>
    <row r="26" spans="2:37" x14ac:dyDescent="0.35">
      <c r="B26" s="82"/>
      <c r="C26" s="539"/>
      <c r="D26" s="429"/>
      <c r="E26" s="86"/>
      <c r="F26" s="86"/>
      <c r="G26" s="86"/>
      <c r="H26" s="95"/>
      <c r="I26" s="83"/>
      <c r="J26" s="472"/>
      <c r="K26" s="84"/>
      <c r="L26" s="82"/>
      <c r="M26" s="83"/>
      <c r="N26" s="83"/>
      <c r="O26" s="472"/>
      <c r="P26" s="84"/>
      <c r="Q26" s="82"/>
      <c r="R26" s="85"/>
      <c r="S26" s="85"/>
      <c r="T26" s="472"/>
      <c r="U26" s="84"/>
      <c r="V26" s="572" t="s">
        <v>138</v>
      </c>
      <c r="W26" s="480">
        <f t="shared" si="1"/>
        <v>0</v>
      </c>
      <c r="X26" s="495">
        <f t="shared" si="2"/>
        <v>0</v>
      </c>
      <c r="Y26" s="494">
        <f t="shared" si="3"/>
        <v>0</v>
      </c>
      <c r="Z26" s="496">
        <f t="shared" si="0"/>
        <v>0</v>
      </c>
      <c r="AA26" s="496">
        <f t="shared" si="0"/>
        <v>0</v>
      </c>
      <c r="AB26" s="496">
        <f t="shared" si="0"/>
        <v>0</v>
      </c>
      <c r="AC26" s="481">
        <f t="shared" si="0"/>
        <v>0</v>
      </c>
      <c r="AD26" s="481">
        <f t="shared" si="0"/>
        <v>0</v>
      </c>
      <c r="AE26" s="472">
        <f t="shared" si="0"/>
        <v>0</v>
      </c>
      <c r="AF26" s="497">
        <f t="shared" si="0"/>
        <v>0</v>
      </c>
      <c r="AG26" s="480"/>
      <c r="AH26" s="481">
        <f t="shared" si="5"/>
        <v>0</v>
      </c>
      <c r="AI26" s="481"/>
      <c r="AJ26" s="472" t="str" cm="1">
        <f t="array" ref="AJ26">_xlfn.IFS(OR(AC26&gt;H26,AE26&gt;J26),"KO : Le montant retenu est supérieur au montant présenté. Merci de revoir la ligne de dépense ou plafonner son montant.",H26=0,"",AND(AC26=H26,AE26=J26),"OK",OR(AC26&lt;H26,AE26&lt;J26),"Montant instruit inférieur au montant présenté.")</f>
        <v/>
      </c>
      <c r="AK26" s="482">
        <f t="shared" si="4"/>
        <v>0</v>
      </c>
    </row>
    <row r="27" spans="2:37" ht="15" thickBot="1" x14ac:dyDescent="0.4">
      <c r="B27" s="90"/>
      <c r="C27" s="571"/>
      <c r="D27" s="431"/>
      <c r="E27" s="87"/>
      <c r="F27" s="87"/>
      <c r="G27" s="92"/>
      <c r="H27" s="96"/>
      <c r="I27" s="93"/>
      <c r="J27" s="517"/>
      <c r="K27" s="89"/>
      <c r="L27" s="90"/>
      <c r="M27" s="88"/>
      <c r="N27" s="88"/>
      <c r="O27" s="510"/>
      <c r="P27" s="89"/>
      <c r="Q27" s="90"/>
      <c r="R27" s="91"/>
      <c r="S27" s="91"/>
      <c r="T27" s="510"/>
      <c r="U27" s="89"/>
      <c r="V27" s="573" t="s">
        <v>138</v>
      </c>
      <c r="W27" s="511">
        <f t="shared" si="1"/>
        <v>0</v>
      </c>
      <c r="X27" s="513">
        <f t="shared" si="2"/>
        <v>0</v>
      </c>
      <c r="Y27" s="512">
        <f t="shared" si="3"/>
        <v>0</v>
      </c>
      <c r="Z27" s="514">
        <f t="shared" si="1"/>
        <v>0</v>
      </c>
      <c r="AA27" s="514">
        <f t="shared" si="1"/>
        <v>0</v>
      </c>
      <c r="AB27" s="514">
        <f t="shared" si="1"/>
        <v>0</v>
      </c>
      <c r="AC27" s="515">
        <f t="shared" si="1"/>
        <v>0</v>
      </c>
      <c r="AD27" s="515">
        <f t="shared" si="1"/>
        <v>0</v>
      </c>
      <c r="AE27" s="510">
        <f t="shared" si="1"/>
        <v>0</v>
      </c>
      <c r="AF27" s="516">
        <f t="shared" si="1"/>
        <v>0</v>
      </c>
      <c r="AG27" s="511"/>
      <c r="AH27" s="515">
        <f t="shared" si="5"/>
        <v>0</v>
      </c>
      <c r="AI27" s="515"/>
      <c r="AJ27" s="517" t="str" cm="1">
        <f t="array" ref="AJ27">_xlfn.IFS(OR(AC27&gt;H27,AE27&gt;J27),"KO : Le montant retenu est supérieur au montant présenté. Merci de revoir la ligne de dépense ou plafonner son montant.",H27=0,"",AND(AC27=H27,AE27=J27),"OK",OR(AC27&lt;H27,AE27&lt;J27),"Montant instruit inférieur au montant présenté.")</f>
        <v/>
      </c>
      <c r="AK27" s="518">
        <f t="shared" si="4"/>
        <v>0</v>
      </c>
    </row>
    <row r="28" spans="2:37" ht="15" thickBot="1" x14ac:dyDescent="0.4">
      <c r="B28" s="562"/>
      <c r="C28" s="410"/>
      <c r="D28" s="563"/>
      <c r="E28" s="564"/>
      <c r="F28" s="564"/>
      <c r="G28" s="520" t="s">
        <v>110</v>
      </c>
      <c r="H28" s="521">
        <f>SUM(H12:H27)</f>
        <v>0</v>
      </c>
      <c r="I28" s="521">
        <f t="shared" ref="I28:J28" si="6">SUM(I12:I27)</f>
        <v>0</v>
      </c>
      <c r="J28" s="522">
        <f t="shared" si="6"/>
        <v>0</v>
      </c>
      <c r="K28" s="562"/>
      <c r="L28" s="520" t="s">
        <v>110</v>
      </c>
      <c r="M28" s="521">
        <f>SUM(M12:M27)</f>
        <v>0</v>
      </c>
      <c r="N28" s="521">
        <f t="shared" ref="N28:O28" si="7">SUM(N12:N27)</f>
        <v>0</v>
      </c>
      <c r="O28" s="522">
        <f t="shared" si="7"/>
        <v>0</v>
      </c>
      <c r="P28" s="562"/>
      <c r="Q28" s="520" t="s">
        <v>110</v>
      </c>
      <c r="R28" s="521">
        <f>SUM(R12:R27)</f>
        <v>0</v>
      </c>
      <c r="S28" s="521">
        <f t="shared" ref="S28" si="8">SUM(S12:S27)</f>
        <v>0</v>
      </c>
      <c r="T28" s="522">
        <f t="shared" ref="T28" si="9">SUM(T12:T27)</f>
        <v>0</v>
      </c>
      <c r="U28" s="562"/>
      <c r="V28" s="565"/>
      <c r="W28" s="562"/>
      <c r="X28" s="410"/>
      <c r="Y28" s="563"/>
      <c r="Z28" s="564"/>
      <c r="AA28" s="564"/>
      <c r="AB28" s="520" t="s">
        <v>110</v>
      </c>
      <c r="AC28" s="521">
        <f>SUM(AC12:AC27)</f>
        <v>0</v>
      </c>
      <c r="AD28" s="521">
        <f>SUM(AD12:AD27)</f>
        <v>0</v>
      </c>
      <c r="AE28" s="522">
        <f>SUM(AE12:AE27)</f>
        <v>0</v>
      </c>
      <c r="AF28" s="562"/>
      <c r="AG28" s="520" t="s">
        <v>161</v>
      </c>
      <c r="AH28" s="521">
        <f>SUM(AH12:AH27)</f>
        <v>0</v>
      </c>
      <c r="AI28" s="566"/>
      <c r="AJ28" s="567" t="s">
        <v>110</v>
      </c>
      <c r="AK28" s="568">
        <f>SUM(AK12:AK27)</f>
        <v>0</v>
      </c>
    </row>
    <row r="29" spans="2:37" ht="15" thickBot="1" x14ac:dyDescent="0.4"/>
    <row r="30" spans="2:37" s="523" customFormat="1" ht="253" customHeight="1" thickBot="1" x14ac:dyDescent="0.4">
      <c r="B30" s="915" t="s">
        <v>166</v>
      </c>
      <c r="C30" s="916"/>
      <c r="D30" s="916"/>
      <c r="E30" s="916"/>
      <c r="F30" s="916"/>
      <c r="G30" s="916"/>
      <c r="H30" s="916"/>
      <c r="I30" s="917"/>
      <c r="W30" s="142"/>
      <c r="X30" s="142"/>
      <c r="Y30" s="142"/>
      <c r="Z30" s="142"/>
      <c r="AA30" s="142"/>
      <c r="AB30" s="142"/>
      <c r="AC30" s="142"/>
      <c r="AD30" s="142"/>
      <c r="AE30" s="142"/>
      <c r="AF30" s="142"/>
      <c r="AG30" s="142"/>
      <c r="AH30" s="142"/>
      <c r="AI30" s="142"/>
      <c r="AJ30" s="142"/>
      <c r="AK30" s="142"/>
    </row>
    <row r="32" spans="2:37" x14ac:dyDescent="0.35">
      <c r="W32" s="523"/>
      <c r="X32" s="523"/>
      <c r="Y32" s="523"/>
      <c r="Z32" s="523"/>
      <c r="AA32" s="523"/>
      <c r="AB32" s="523"/>
    </row>
    <row r="34" spans="5:7" ht="15" thickBot="1" x14ac:dyDescent="0.4"/>
    <row r="35" spans="5:7" x14ac:dyDescent="0.35">
      <c r="E35" s="574" t="s">
        <v>141</v>
      </c>
      <c r="F35" s="543"/>
      <c r="G35" s="544"/>
    </row>
    <row r="36" spans="5:7" x14ac:dyDescent="0.35">
      <c r="E36" s="575"/>
      <c r="F36" s="546"/>
      <c r="G36" s="547"/>
    </row>
    <row r="37" spans="5:7" x14ac:dyDescent="0.35">
      <c r="E37" s="576" t="s">
        <v>142</v>
      </c>
      <c r="F37" s="546"/>
      <c r="G37" s="547"/>
    </row>
    <row r="38" spans="5:7" x14ac:dyDescent="0.35">
      <c r="E38" s="577"/>
      <c r="F38" s="546"/>
      <c r="G38" s="547"/>
    </row>
    <row r="39" spans="5:7" x14ac:dyDescent="0.35">
      <c r="E39" s="577"/>
      <c r="F39" s="546"/>
      <c r="G39" s="547"/>
    </row>
    <row r="40" spans="5:7" x14ac:dyDescent="0.35">
      <c r="E40" s="578" t="s">
        <v>143</v>
      </c>
      <c r="F40" s="546"/>
      <c r="G40" s="547"/>
    </row>
    <row r="41" spans="5:7" x14ac:dyDescent="0.35">
      <c r="E41" s="549"/>
      <c r="F41" s="546"/>
      <c r="G41" s="547"/>
    </row>
    <row r="42" spans="5:7" x14ac:dyDescent="0.35">
      <c r="E42" s="549"/>
      <c r="F42" s="546"/>
      <c r="G42" s="547"/>
    </row>
    <row r="43" spans="5:7" x14ac:dyDescent="0.35">
      <c r="E43" s="549"/>
      <c r="F43" s="546"/>
      <c r="G43" s="547"/>
    </row>
    <row r="44" spans="5:7" x14ac:dyDescent="0.35">
      <c r="E44" s="549"/>
      <c r="F44" s="546"/>
      <c r="G44" s="547"/>
    </row>
    <row r="45" spans="5:7" ht="15" thickBot="1" x14ac:dyDescent="0.4">
      <c r="E45" s="550"/>
      <c r="F45" s="551"/>
      <c r="G45" s="552"/>
    </row>
  </sheetData>
  <sheetProtection algorithmName="SHA-512" hashValue="PduQT1cjCHBS3XnbBdAaQ2+5e78rIklT2x1ubYyVZ5T8lU1Z5e43WTiP7hmTr/0NvYRBg1yFWZwluI6dM3IA7A==" saltValue="Hcu05be4e5aXFWHCQSY03Q==" spinCount="100000" sheet="1" selectLockedCells="1"/>
  <mergeCells count="16">
    <mergeCell ref="A1:G1"/>
    <mergeCell ref="B9:B10"/>
    <mergeCell ref="E9:E10"/>
    <mergeCell ref="G9:K9"/>
    <mergeCell ref="B5:E5"/>
    <mergeCell ref="B4:E4"/>
    <mergeCell ref="B8:V8"/>
    <mergeCell ref="B3:E3"/>
    <mergeCell ref="W8:AK8"/>
    <mergeCell ref="W9:W10"/>
    <mergeCell ref="Z9:Z10"/>
    <mergeCell ref="AB9:AF9"/>
    <mergeCell ref="B30:I30"/>
    <mergeCell ref="V9:V10"/>
    <mergeCell ref="L9:U9"/>
    <mergeCell ref="AG9:AK9"/>
  </mergeCells>
  <dataValidations disablePrompts="1" count="4">
    <dataValidation type="list" allowBlank="1" showInputMessage="1" showErrorMessage="1" promptTitle="Sélectionnez un poste de dépense" prompt="Cliquez sur le menu déroulant" sqref="D11" xr:uid="{7D9336FC-E325-48EA-9C0E-055A6B65887B}">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promptTitle="Sélectionnez un type d'action" prompt="Cliquez sur le menu déroulant" sqref="C11" xr:uid="{E047A85A-416C-4885-A853-F57BC1CFA206}">
      <formula1>"Projets groupes opérationnels , Création groupes opérationnels , Diffusion projet"</formula1>
    </dataValidation>
    <dataValidation type="list" allowBlank="1" showInputMessage="1" showErrorMessage="1" promptTitle="Sélectionnez un type d'opération" prompt="Cliquez sur le menu déroulant et associez un type d'opération au poste choisi tel que présenté dans les lignes 4 à 13 de l'onglet 0_x000a_" sqref="C12:C27" xr:uid="{59151DBE-A353-482C-9BBC-30F1EDE93DEB}">
      <formula1>"Projets groupes opérationnels , Création groupes opérationnels , Diffusion projet"</formula1>
    </dataValidation>
    <dataValidation type="list" allowBlank="1" showInputMessage="1" showErrorMessage="1" promptTitle="Sélection type action détaillée" prompt="Cliquez sur le menu déroulant" sqref="D12:D27" xr:uid="{202AC633-31C9-4639-8B93-6E46DAD8E68C}">
      <formula1>"Echanges dev-perf-envir-eco , Renforcement sys-exploit , Adapt-prod-zone-contrainte , Id-protect-prod , Innov-bottom-up , Outils-num-agri-ali , Mentions-valo , Dev-gestion-risques , Fav-territ-souv-ali-écosys , Promouvoir savoir-faire-transfo-ressources"</formula1>
    </dataValidation>
  </dataValidations>
  <pageMargins left="0.7" right="0.7" top="0.75" bottom="0.75" header="0.3" footer="0.3"/>
  <pageSetup paperSize="9" orientation="portrait" r:id="rId1"/>
  <ignoredErrors>
    <ignoredError sqref="Z19:AE1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A9E8-2F67-4F4C-BECA-D195924E8965}">
  <sheetPr>
    <tabColor theme="8" tint="0.59999389629810485"/>
  </sheetPr>
  <dimension ref="A1:HP42"/>
  <sheetViews>
    <sheetView showGridLines="0" zoomScale="80" zoomScaleNormal="85" workbookViewId="0">
      <selection activeCell="AB8" sqref="AB8:AF8"/>
    </sheetView>
  </sheetViews>
  <sheetFormatPr baseColWidth="10" defaultColWidth="11.453125" defaultRowHeight="14.5" x14ac:dyDescent="0.35"/>
  <cols>
    <col min="1" max="1" width="11.453125" style="142"/>
    <col min="2" max="2" width="20" style="142" customWidth="1"/>
    <col min="3" max="4" width="24.453125" style="142" customWidth="1"/>
    <col min="5" max="5" width="20.54296875" style="142" customWidth="1"/>
    <col min="6" max="6" width="45.453125" style="142" customWidth="1"/>
    <col min="7" max="8" width="11.453125" style="142"/>
    <col min="9" max="9" width="26.1796875" style="142" customWidth="1"/>
    <col min="10" max="10" width="22.453125" style="142" customWidth="1"/>
    <col min="11" max="11" width="16.81640625" style="142" customWidth="1"/>
    <col min="12" max="12" width="18" style="142" customWidth="1"/>
    <col min="13" max="13" width="11.453125" style="142"/>
    <col min="14" max="14" width="34.1796875" style="142" customWidth="1"/>
    <col min="15" max="15" width="22.453125" style="142" customWidth="1"/>
    <col min="16" max="18" width="11.453125" style="142"/>
    <col min="19" max="19" width="23.81640625" style="142" customWidth="1"/>
    <col min="20" max="20" width="23.453125" style="142" customWidth="1"/>
    <col min="21" max="21" width="14.81640625" style="142" customWidth="1"/>
    <col min="22" max="22" width="11.453125" style="142"/>
    <col min="23" max="37" width="36.453125" style="142" customWidth="1"/>
    <col min="38" max="211" width="11.453125" style="142"/>
    <col min="212" max="212" width="18.81640625" style="142" customWidth="1"/>
    <col min="213" max="213" width="19.54296875" style="142" customWidth="1"/>
    <col min="214" max="214" width="22.453125" style="142" customWidth="1"/>
    <col min="215" max="215" width="16.453125" style="142" customWidth="1"/>
    <col min="216" max="216" width="11.453125" style="142"/>
    <col min="217" max="217" width="14.453125" style="142" customWidth="1"/>
    <col min="218" max="16384" width="11.453125" style="142"/>
  </cols>
  <sheetData>
    <row r="1" spans="1:224" x14ac:dyDescent="0.35">
      <c r="A1" s="935" t="s">
        <v>62</v>
      </c>
      <c r="B1" s="935"/>
      <c r="C1" s="935"/>
      <c r="D1" s="935"/>
      <c r="E1" s="935"/>
      <c r="F1" s="935"/>
      <c r="G1" s="935"/>
      <c r="HB1" s="935" t="s">
        <v>62</v>
      </c>
      <c r="HC1" s="935"/>
      <c r="HD1" s="935"/>
      <c r="HE1" s="935"/>
      <c r="HF1" s="935"/>
    </row>
    <row r="3" spans="1:224" x14ac:dyDescent="0.35">
      <c r="B3" s="934" t="s">
        <v>94</v>
      </c>
      <c r="C3" s="934"/>
      <c r="D3" s="447"/>
      <c r="HC3" s="447" t="s">
        <v>94</v>
      </c>
      <c r="HD3" s="447"/>
    </row>
    <row r="4" spans="1:224" x14ac:dyDescent="0.35">
      <c r="HC4" s="448" t="s">
        <v>176</v>
      </c>
    </row>
    <row r="5" spans="1:224" x14ac:dyDescent="0.35">
      <c r="HC5" s="449" t="s">
        <v>332</v>
      </c>
      <c r="HD5" s="449"/>
    </row>
    <row r="6" spans="1:224" ht="15" thickBot="1" x14ac:dyDescent="0.4">
      <c r="HC6" s="450"/>
      <c r="HD6" s="450"/>
    </row>
    <row r="7" spans="1:224" ht="26.5" customHeight="1" thickBot="1" x14ac:dyDescent="0.4">
      <c r="B7" s="892" t="s">
        <v>277</v>
      </c>
      <c r="C7" s="893"/>
      <c r="D7" s="893"/>
      <c r="E7" s="893"/>
      <c r="F7" s="893"/>
      <c r="G7" s="893"/>
      <c r="H7" s="893"/>
      <c r="I7" s="893"/>
      <c r="J7" s="893"/>
      <c r="K7" s="893"/>
      <c r="L7" s="893"/>
      <c r="M7" s="893"/>
      <c r="N7" s="893"/>
      <c r="O7" s="893"/>
      <c r="P7" s="893"/>
      <c r="Q7" s="893"/>
      <c r="R7" s="893"/>
      <c r="S7" s="893"/>
      <c r="T7" s="893"/>
      <c r="U7" s="893"/>
      <c r="V7" s="894"/>
      <c r="W7" s="877" t="s">
        <v>286</v>
      </c>
      <c r="X7" s="878"/>
      <c r="Y7" s="878"/>
      <c r="Z7" s="878"/>
      <c r="AA7" s="878"/>
      <c r="AB7" s="878"/>
      <c r="AC7" s="878"/>
      <c r="AD7" s="878"/>
      <c r="AE7" s="878"/>
      <c r="AF7" s="878"/>
      <c r="AG7" s="878"/>
      <c r="AH7" s="878"/>
      <c r="AI7" s="878"/>
      <c r="AJ7" s="878"/>
      <c r="AK7" s="879"/>
      <c r="HC7" s="450"/>
      <c r="HD7" s="450"/>
    </row>
    <row r="8" spans="1:224" ht="84.65" customHeight="1" thickBot="1" x14ac:dyDescent="0.4">
      <c r="B8" s="896" t="s">
        <v>148</v>
      </c>
      <c r="C8" s="347" t="s">
        <v>317</v>
      </c>
      <c r="D8" s="347" t="s">
        <v>323</v>
      </c>
      <c r="E8" s="896" t="s">
        <v>177</v>
      </c>
      <c r="F8" s="347" t="s">
        <v>116</v>
      </c>
      <c r="G8" s="936" t="s">
        <v>178</v>
      </c>
      <c r="H8" s="937"/>
      <c r="I8" s="937"/>
      <c r="J8" s="938"/>
      <c r="K8" s="939"/>
      <c r="L8" s="900" t="s">
        <v>179</v>
      </c>
      <c r="M8" s="901"/>
      <c r="N8" s="901"/>
      <c r="O8" s="901"/>
      <c r="P8" s="901"/>
      <c r="Q8" s="901"/>
      <c r="R8" s="901"/>
      <c r="S8" s="901"/>
      <c r="T8" s="901"/>
      <c r="U8" s="902"/>
      <c r="V8" s="896" t="s">
        <v>122</v>
      </c>
      <c r="W8" s="871" t="s">
        <v>292</v>
      </c>
      <c r="X8" s="451" t="s">
        <v>317</v>
      </c>
      <c r="Y8" s="451" t="s">
        <v>323</v>
      </c>
      <c r="Z8" s="871" t="s">
        <v>289</v>
      </c>
      <c r="AA8" s="451" t="s">
        <v>116</v>
      </c>
      <c r="AB8" s="873" t="s">
        <v>290</v>
      </c>
      <c r="AC8" s="874"/>
      <c r="AD8" s="874"/>
      <c r="AE8" s="875"/>
      <c r="AF8" s="876"/>
      <c r="AG8" s="880" t="s">
        <v>287</v>
      </c>
      <c r="AH8" s="881" t="s">
        <v>279</v>
      </c>
      <c r="AI8" s="881" t="s">
        <v>280</v>
      </c>
      <c r="AJ8" s="881" t="s">
        <v>267</v>
      </c>
      <c r="AK8" s="882" t="s">
        <v>265</v>
      </c>
      <c r="HE8" s="450"/>
    </row>
    <row r="9" spans="1:224" ht="149.5" customHeight="1" x14ac:dyDescent="0.35">
      <c r="B9" s="897"/>
      <c r="C9" s="357" t="s">
        <v>322</v>
      </c>
      <c r="D9" s="356" t="s">
        <v>321</v>
      </c>
      <c r="E9" s="897"/>
      <c r="F9" s="452" t="s">
        <v>172</v>
      </c>
      <c r="G9" s="453" t="s">
        <v>180</v>
      </c>
      <c r="H9" s="453" t="s">
        <v>153</v>
      </c>
      <c r="I9" s="453" t="s">
        <v>154</v>
      </c>
      <c r="J9" s="453" t="s">
        <v>155</v>
      </c>
      <c r="K9" s="454" t="s">
        <v>181</v>
      </c>
      <c r="L9" s="453" t="s">
        <v>180</v>
      </c>
      <c r="M9" s="453" t="s">
        <v>153</v>
      </c>
      <c r="N9" s="453" t="s">
        <v>154</v>
      </c>
      <c r="O9" s="453" t="s">
        <v>155</v>
      </c>
      <c r="P9" s="455" t="s">
        <v>181</v>
      </c>
      <c r="Q9" s="453" t="s">
        <v>180</v>
      </c>
      <c r="R9" s="453" t="s">
        <v>153</v>
      </c>
      <c r="S9" s="453" t="s">
        <v>154</v>
      </c>
      <c r="T9" s="453" t="s">
        <v>155</v>
      </c>
      <c r="U9" s="453" t="s">
        <v>181</v>
      </c>
      <c r="V9" s="897"/>
      <c r="W9" s="872"/>
      <c r="X9" s="456" t="s">
        <v>268</v>
      </c>
      <c r="Y9" s="457" t="s">
        <v>268</v>
      </c>
      <c r="Z9" s="872"/>
      <c r="AA9" s="458" t="s">
        <v>268</v>
      </c>
      <c r="AB9" s="459" t="s">
        <v>152</v>
      </c>
      <c r="AC9" s="459" t="s">
        <v>153</v>
      </c>
      <c r="AD9" s="459" t="s">
        <v>154</v>
      </c>
      <c r="AE9" s="459" t="s">
        <v>155</v>
      </c>
      <c r="AF9" s="460" t="s">
        <v>156</v>
      </c>
      <c r="AG9" s="459" t="s">
        <v>291</v>
      </c>
      <c r="AH9" s="459" t="s">
        <v>284</v>
      </c>
      <c r="AI9" s="459" t="s">
        <v>269</v>
      </c>
      <c r="AJ9" s="459" t="s">
        <v>270</v>
      </c>
      <c r="AK9" s="461" t="s">
        <v>271</v>
      </c>
      <c r="HB9" s="462"/>
      <c r="HC9" s="940" t="s">
        <v>182</v>
      </c>
      <c r="HD9" s="926" t="s">
        <v>183</v>
      </c>
      <c r="HE9" s="942" t="s">
        <v>184</v>
      </c>
      <c r="HF9" s="926" t="s">
        <v>185</v>
      </c>
      <c r="HG9" s="926" t="s">
        <v>186</v>
      </c>
      <c r="HH9" s="928" t="s">
        <v>187</v>
      </c>
      <c r="HI9" s="929"/>
      <c r="HJ9" s="929"/>
      <c r="HK9" s="929"/>
      <c r="HL9" s="929"/>
      <c r="HM9" s="929"/>
      <c r="HN9" s="930"/>
      <c r="HO9" s="931"/>
      <c r="HP9" s="932" t="s">
        <v>122</v>
      </c>
    </row>
    <row r="10" spans="1:224" s="463" customFormat="1" ht="29.5" thickBot="1" x14ac:dyDescent="0.4">
      <c r="B10" s="464" t="s">
        <v>132</v>
      </c>
      <c r="C10" s="465" t="s">
        <v>133</v>
      </c>
      <c r="D10" s="464" t="s">
        <v>134</v>
      </c>
      <c r="E10" s="466" t="s">
        <v>188</v>
      </c>
      <c r="F10" s="466" t="s">
        <v>189</v>
      </c>
      <c r="G10" s="464">
        <v>145893</v>
      </c>
      <c r="H10" s="464" t="s">
        <v>222</v>
      </c>
      <c r="I10" s="464" t="s">
        <v>249</v>
      </c>
      <c r="J10" s="464" t="s">
        <v>250</v>
      </c>
      <c r="K10" s="466" t="s">
        <v>164</v>
      </c>
      <c r="L10" s="464">
        <v>3164</v>
      </c>
      <c r="M10" s="464" t="s">
        <v>244</v>
      </c>
      <c r="N10" s="464" t="s">
        <v>251</v>
      </c>
      <c r="O10" s="464" t="s">
        <v>252</v>
      </c>
      <c r="P10" s="466" t="s">
        <v>174</v>
      </c>
      <c r="Q10" s="464">
        <v>3164</v>
      </c>
      <c r="R10" s="464" t="s">
        <v>247</v>
      </c>
      <c r="S10" s="464" t="s">
        <v>223</v>
      </c>
      <c r="T10" s="464" t="s">
        <v>253</v>
      </c>
      <c r="U10" s="464" t="s">
        <v>175</v>
      </c>
      <c r="V10" s="464" t="s">
        <v>138</v>
      </c>
      <c r="W10" s="466" t="str">
        <f>B10</f>
        <v>Exemple : partenaire x</v>
      </c>
      <c r="X10" s="464" t="str">
        <f t="shared" ref="X10:AF10" si="0">C10</f>
        <v xml:space="preserve">Echanges dev-perf-envir-eco </v>
      </c>
      <c r="Y10" s="467" t="str">
        <f t="shared" si="0"/>
        <v xml:space="preserve">Création groupes opérationnels </v>
      </c>
      <c r="Z10" s="466" t="str">
        <f t="shared" si="0"/>
        <v>Prestation de conseil</v>
      </c>
      <c r="AA10" s="466" t="str">
        <f t="shared" si="0"/>
        <v>Non</v>
      </c>
      <c r="AB10" s="464">
        <f t="shared" si="0"/>
        <v>145893</v>
      </c>
      <c r="AC10" s="464" t="str">
        <f t="shared" si="0"/>
        <v>20000</v>
      </c>
      <c r="AD10" s="464" t="str">
        <f t="shared" si="0"/>
        <v>=0,2*H9</v>
      </c>
      <c r="AE10" s="464" t="str">
        <f t="shared" si="0"/>
        <v>=H9+I9</v>
      </c>
      <c r="AF10" s="466" t="str">
        <f t="shared" si="0"/>
        <v>toto</v>
      </c>
      <c r="AG10" s="464"/>
      <c r="AH10" s="464"/>
      <c r="AI10" s="464"/>
      <c r="AJ10" s="464"/>
      <c r="AK10" s="464"/>
      <c r="HC10" s="941"/>
      <c r="HD10" s="927"/>
      <c r="HE10" s="943"/>
      <c r="HF10" s="927"/>
      <c r="HG10" s="927"/>
      <c r="HP10" s="933"/>
    </row>
    <row r="11" spans="1:224" x14ac:dyDescent="0.35">
      <c r="B11" s="538"/>
      <c r="C11" s="429"/>
      <c r="D11" s="539"/>
      <c r="E11" s="79"/>
      <c r="F11" s="79"/>
      <c r="G11" s="79"/>
      <c r="H11" s="94"/>
      <c r="I11" s="80"/>
      <c r="J11" s="468">
        <f>H11+I11</f>
        <v>0</v>
      </c>
      <c r="K11" s="469"/>
      <c r="L11" s="470"/>
      <c r="M11" s="471"/>
      <c r="N11" s="471"/>
      <c r="O11" s="472">
        <f>M11+N11</f>
        <v>0</v>
      </c>
      <c r="P11" s="84"/>
      <c r="Q11" s="82"/>
      <c r="R11" s="85"/>
      <c r="S11" s="85"/>
      <c r="T11" s="472">
        <f>R11+S11</f>
        <v>0</v>
      </c>
      <c r="U11" s="84"/>
      <c r="V11" s="540" t="s">
        <v>138</v>
      </c>
      <c r="W11" s="474">
        <f t="shared" ref="W11:W26" si="1">B11</f>
        <v>0</v>
      </c>
      <c r="X11" s="475">
        <f t="shared" ref="X11:X26" si="2">C11</f>
        <v>0</v>
      </c>
      <c r="Y11" s="476">
        <f t="shared" ref="Y11:Y26" si="3">D11</f>
        <v>0</v>
      </c>
      <c r="Z11" s="477">
        <f t="shared" ref="Z11:Z26" si="4">E11</f>
        <v>0</v>
      </c>
      <c r="AA11" s="477">
        <f t="shared" ref="AA11:AA26" si="5">F11</f>
        <v>0</v>
      </c>
      <c r="AB11" s="477">
        <f t="shared" ref="AB11:AB26" si="6">G11</f>
        <v>0</v>
      </c>
      <c r="AC11" s="478">
        <f t="shared" ref="AC11:AC26" si="7">H11</f>
        <v>0</v>
      </c>
      <c r="AD11" s="478">
        <f t="shared" ref="AD11:AD26" si="8">I11</f>
        <v>0</v>
      </c>
      <c r="AE11" s="468">
        <f t="shared" ref="AE11:AE26" si="9">J11</f>
        <v>0</v>
      </c>
      <c r="AF11" s="479">
        <f t="shared" ref="AF11:AF26" si="10">K11</f>
        <v>0</v>
      </c>
      <c r="AG11" s="480"/>
      <c r="AH11" s="481">
        <f>IF(AE11=0,AC11,AE11)</f>
        <v>0</v>
      </c>
      <c r="AI11" s="481"/>
      <c r="AJ11" s="472" t="str" cm="1">
        <f t="array" ref="AJ11">_xlfn.IFS(OR(AC11&gt;H11,AE11&gt;J11),"KO : Le montant retenu est supérieur au montant présenté. Merci de revoir la ligne de dépense ou plafonner son montant.",H11=0,"",AND(AC11=H11,AE11=J11),"OK",OR(AC11&lt;H11,AE11&lt;J11),"Montant instruit inférieur au montant présenté.")</f>
        <v/>
      </c>
      <c r="AK11" s="482">
        <f t="shared" ref="AK11:AK26" si="11">IF(J12=0,H12-AH11,J12-AH11)</f>
        <v>0</v>
      </c>
      <c r="HB11" s="483"/>
      <c r="HC11" s="484"/>
      <c r="HD11" s="485"/>
      <c r="HE11" s="486"/>
      <c r="HF11" s="486"/>
      <c r="HG11" s="487"/>
      <c r="HH11" s="488">
        <v>3164</v>
      </c>
      <c r="HI11" s="487">
        <v>2500</v>
      </c>
      <c r="HJ11" s="487" t="s">
        <v>190</v>
      </c>
      <c r="HK11" s="489" t="s">
        <v>165</v>
      </c>
      <c r="HL11" s="490"/>
      <c r="HM11" s="487"/>
      <c r="HN11" s="491"/>
      <c r="HO11" s="492"/>
      <c r="HP11" s="493" t="s">
        <v>138</v>
      </c>
    </row>
    <row r="12" spans="1:224" x14ac:dyDescent="0.35">
      <c r="B12" s="82"/>
      <c r="C12" s="429"/>
      <c r="D12" s="539"/>
      <c r="E12" s="86"/>
      <c r="F12" s="86"/>
      <c r="G12" s="86"/>
      <c r="H12" s="95"/>
      <c r="I12" s="83"/>
      <c r="J12" s="472">
        <f>H12+I12</f>
        <v>0</v>
      </c>
      <c r="K12" s="473"/>
      <c r="L12" s="470"/>
      <c r="M12" s="471"/>
      <c r="N12" s="471"/>
      <c r="O12" s="472">
        <f>M12+N12</f>
        <v>0</v>
      </c>
      <c r="P12" s="84"/>
      <c r="Q12" s="82"/>
      <c r="R12" s="85"/>
      <c r="S12" s="85"/>
      <c r="T12" s="472">
        <f>R12+S12</f>
        <v>0</v>
      </c>
      <c r="U12" s="84"/>
      <c r="V12" s="540" t="s">
        <v>138</v>
      </c>
      <c r="W12" s="480">
        <f t="shared" si="1"/>
        <v>0</v>
      </c>
      <c r="X12" s="494">
        <f t="shared" si="2"/>
        <v>0</v>
      </c>
      <c r="Y12" s="495">
        <f t="shared" si="3"/>
        <v>0</v>
      </c>
      <c r="Z12" s="496">
        <f t="shared" si="4"/>
        <v>0</v>
      </c>
      <c r="AA12" s="496">
        <f t="shared" si="5"/>
        <v>0</v>
      </c>
      <c r="AB12" s="496">
        <f t="shared" si="6"/>
        <v>0</v>
      </c>
      <c r="AC12" s="481">
        <f t="shared" si="7"/>
        <v>0</v>
      </c>
      <c r="AD12" s="481">
        <f t="shared" si="8"/>
        <v>0</v>
      </c>
      <c r="AE12" s="472">
        <f t="shared" si="9"/>
        <v>0</v>
      </c>
      <c r="AF12" s="497">
        <f t="shared" si="10"/>
        <v>0</v>
      </c>
      <c r="AG12" s="480"/>
      <c r="AH12" s="481">
        <f t="shared" ref="AH12:AH26" si="12">IF(AE12=0,AC12,AE12)</f>
        <v>0</v>
      </c>
      <c r="AI12" s="481"/>
      <c r="AJ12" s="472" t="str" cm="1">
        <f t="array" ref="AJ12">_xlfn.IFS(OR(AC12&gt;H12,AE12&gt;J12),"KO : Le montant retenu est supérieur au montant présenté. Merci de revoir la ligne de dépense ou plafonner son montant.",H12=0,"",AND(AC12=H12,AE12=J12),"OK",OR(AC12&lt;H12,AE12&lt;J12),"Montant instruit inférieur au montant présenté.")</f>
        <v/>
      </c>
      <c r="AK12" s="482">
        <f t="shared" si="11"/>
        <v>0</v>
      </c>
      <c r="HC12" s="498"/>
      <c r="HD12" s="499"/>
      <c r="HE12" s="500"/>
      <c r="HF12" s="500"/>
      <c r="HG12" s="501"/>
      <c r="HH12" s="502"/>
      <c r="HI12" s="501"/>
      <c r="HJ12" s="501"/>
      <c r="HK12" s="211"/>
      <c r="HL12" s="503"/>
      <c r="HM12" s="501"/>
      <c r="HN12" s="504"/>
      <c r="HO12" s="505"/>
      <c r="HP12" s="506" t="s">
        <v>138</v>
      </c>
    </row>
    <row r="13" spans="1:224" x14ac:dyDescent="0.35">
      <c r="B13" s="82"/>
      <c r="C13" s="429"/>
      <c r="D13" s="539"/>
      <c r="E13" s="86"/>
      <c r="F13" s="86"/>
      <c r="G13" s="86"/>
      <c r="H13" s="95"/>
      <c r="I13" s="83"/>
      <c r="J13" s="472">
        <f t="shared" ref="J13:J26" si="13">H13+I13</f>
        <v>0</v>
      </c>
      <c r="K13" s="473"/>
      <c r="L13" s="470"/>
      <c r="M13" s="471"/>
      <c r="N13" s="471"/>
      <c r="O13" s="472">
        <f t="shared" ref="O13:O25" si="14">M13+N13</f>
        <v>0</v>
      </c>
      <c r="P13" s="84"/>
      <c r="Q13" s="82"/>
      <c r="R13" s="85"/>
      <c r="S13" s="85"/>
      <c r="T13" s="472">
        <f t="shared" ref="T13:T26" si="15">R13+S13</f>
        <v>0</v>
      </c>
      <c r="U13" s="84"/>
      <c r="V13" s="540" t="s">
        <v>138</v>
      </c>
      <c r="W13" s="480">
        <f t="shared" si="1"/>
        <v>0</v>
      </c>
      <c r="X13" s="494">
        <f t="shared" si="2"/>
        <v>0</v>
      </c>
      <c r="Y13" s="495">
        <f t="shared" si="3"/>
        <v>0</v>
      </c>
      <c r="Z13" s="496">
        <f t="shared" si="4"/>
        <v>0</v>
      </c>
      <c r="AA13" s="496">
        <f t="shared" si="5"/>
        <v>0</v>
      </c>
      <c r="AB13" s="496">
        <f t="shared" si="6"/>
        <v>0</v>
      </c>
      <c r="AC13" s="481">
        <f t="shared" si="7"/>
        <v>0</v>
      </c>
      <c r="AD13" s="481">
        <f t="shared" si="8"/>
        <v>0</v>
      </c>
      <c r="AE13" s="472">
        <f>J13</f>
        <v>0</v>
      </c>
      <c r="AF13" s="497">
        <f t="shared" si="10"/>
        <v>0</v>
      </c>
      <c r="AG13" s="480"/>
      <c r="AH13" s="481">
        <f>IF(AE13=0,AC13,AE13)</f>
        <v>0</v>
      </c>
      <c r="AI13" s="481"/>
      <c r="AJ13" s="472" t="str" cm="1">
        <f t="array" ref="AJ13">_xlfn.IFS(OR(AC13&gt;H13,AE13&gt;J13),"KO : Le montant retenu est supérieur au montant présenté. Merci de revoir la ligne de dépense ou plafonner son montant.",H13=0,"",AND(AC13=H13,AE13=J13),"OK",OR(AC13&lt;H13,AE13&lt;J13),"Montant instruit inférieur au montant présenté.")</f>
        <v/>
      </c>
      <c r="AK13" s="482">
        <f t="shared" si="11"/>
        <v>0</v>
      </c>
      <c r="HC13" s="498"/>
      <c r="HD13" s="499"/>
      <c r="HE13" s="500"/>
      <c r="HF13" s="500"/>
      <c r="HG13" s="501"/>
      <c r="HH13" s="502"/>
      <c r="HI13" s="501"/>
      <c r="HJ13" s="501"/>
      <c r="HK13" s="211"/>
      <c r="HL13" s="503"/>
      <c r="HM13" s="501"/>
      <c r="HN13" s="504"/>
      <c r="HO13" s="505"/>
      <c r="HP13" s="506" t="s">
        <v>138</v>
      </c>
    </row>
    <row r="14" spans="1:224" x14ac:dyDescent="0.35">
      <c r="B14" s="82"/>
      <c r="C14" s="429"/>
      <c r="D14" s="539"/>
      <c r="E14" s="86"/>
      <c r="F14" s="86"/>
      <c r="G14" s="86"/>
      <c r="H14" s="95"/>
      <c r="I14" s="83"/>
      <c r="J14" s="472">
        <f t="shared" si="13"/>
        <v>0</v>
      </c>
      <c r="K14" s="473"/>
      <c r="L14" s="470"/>
      <c r="M14" s="471"/>
      <c r="N14" s="471"/>
      <c r="O14" s="472">
        <f t="shared" si="14"/>
        <v>0</v>
      </c>
      <c r="P14" s="84"/>
      <c r="Q14" s="82"/>
      <c r="R14" s="85"/>
      <c r="S14" s="85"/>
      <c r="T14" s="472">
        <f t="shared" si="15"/>
        <v>0</v>
      </c>
      <c r="U14" s="84"/>
      <c r="V14" s="540" t="s">
        <v>138</v>
      </c>
      <c r="W14" s="480">
        <f t="shared" si="1"/>
        <v>0</v>
      </c>
      <c r="X14" s="494">
        <f t="shared" si="2"/>
        <v>0</v>
      </c>
      <c r="Y14" s="495">
        <f t="shared" si="3"/>
        <v>0</v>
      </c>
      <c r="Z14" s="496">
        <f t="shared" si="4"/>
        <v>0</v>
      </c>
      <c r="AA14" s="496">
        <f t="shared" si="5"/>
        <v>0</v>
      </c>
      <c r="AB14" s="496">
        <f t="shared" si="6"/>
        <v>0</v>
      </c>
      <c r="AC14" s="481">
        <f t="shared" si="7"/>
        <v>0</v>
      </c>
      <c r="AD14" s="481">
        <f t="shared" si="8"/>
        <v>0</v>
      </c>
      <c r="AE14" s="472">
        <f t="shared" si="9"/>
        <v>0</v>
      </c>
      <c r="AF14" s="497">
        <f t="shared" si="10"/>
        <v>0</v>
      </c>
      <c r="AG14" s="480"/>
      <c r="AH14" s="481">
        <f t="shared" si="12"/>
        <v>0</v>
      </c>
      <c r="AI14" s="481"/>
      <c r="AJ14" s="472" t="str" cm="1">
        <f t="array" ref="AJ14">_xlfn.IFS(OR(AC14&gt;H14,AE14&gt;J14),"KO : Le montant retenu est supérieur au montant présenté. Merci de revoir la ligne de dépense ou plafonner son montant.",H14=0,"",AND(AC14=H14,AE14=J14),"OK",OR(AC14&lt;H14,AE14&lt;J14),"Montant instruit inférieur au montant présenté.")</f>
        <v/>
      </c>
      <c r="AK14" s="482">
        <f t="shared" si="11"/>
        <v>0</v>
      </c>
      <c r="HC14" s="498"/>
      <c r="HD14" s="499"/>
      <c r="HE14" s="500"/>
      <c r="HF14" s="500"/>
      <c r="HG14" s="501"/>
      <c r="HH14" s="502"/>
      <c r="HI14" s="501"/>
      <c r="HJ14" s="501"/>
      <c r="HK14" s="211"/>
      <c r="HL14" s="503"/>
      <c r="HM14" s="501"/>
      <c r="HN14" s="504"/>
      <c r="HO14" s="505"/>
      <c r="HP14" s="506" t="s">
        <v>138</v>
      </c>
    </row>
    <row r="15" spans="1:224" x14ac:dyDescent="0.35">
      <c r="B15" s="82"/>
      <c r="C15" s="429"/>
      <c r="D15" s="539"/>
      <c r="E15" s="86"/>
      <c r="F15" s="86"/>
      <c r="G15" s="86"/>
      <c r="H15" s="95"/>
      <c r="I15" s="83"/>
      <c r="J15" s="472">
        <f>H15+I15</f>
        <v>0</v>
      </c>
      <c r="K15" s="473"/>
      <c r="L15" s="470"/>
      <c r="M15" s="471"/>
      <c r="N15" s="471"/>
      <c r="O15" s="472">
        <f t="shared" si="14"/>
        <v>0</v>
      </c>
      <c r="P15" s="84"/>
      <c r="Q15" s="82"/>
      <c r="R15" s="85"/>
      <c r="S15" s="85"/>
      <c r="T15" s="472">
        <f t="shared" si="15"/>
        <v>0</v>
      </c>
      <c r="U15" s="84"/>
      <c r="V15" s="540" t="s">
        <v>138</v>
      </c>
      <c r="W15" s="480">
        <f t="shared" si="1"/>
        <v>0</v>
      </c>
      <c r="X15" s="494">
        <f t="shared" si="2"/>
        <v>0</v>
      </c>
      <c r="Y15" s="495">
        <f t="shared" si="3"/>
        <v>0</v>
      </c>
      <c r="Z15" s="496">
        <f t="shared" si="4"/>
        <v>0</v>
      </c>
      <c r="AA15" s="496">
        <f t="shared" si="5"/>
        <v>0</v>
      </c>
      <c r="AB15" s="496">
        <f t="shared" si="6"/>
        <v>0</v>
      </c>
      <c r="AC15" s="481">
        <f t="shared" si="7"/>
        <v>0</v>
      </c>
      <c r="AD15" s="481">
        <f t="shared" si="8"/>
        <v>0</v>
      </c>
      <c r="AE15" s="472">
        <f t="shared" si="9"/>
        <v>0</v>
      </c>
      <c r="AF15" s="497">
        <f t="shared" si="10"/>
        <v>0</v>
      </c>
      <c r="AG15" s="480"/>
      <c r="AH15" s="481">
        <f t="shared" si="12"/>
        <v>0</v>
      </c>
      <c r="AI15" s="481"/>
      <c r="AJ15" s="472" t="str" cm="1">
        <f t="array" ref="AJ15">_xlfn.IFS(OR(AC15&gt;H15,AE15&gt;J15),"KO : Le montant retenu est supérieur au montant présenté. Merci de revoir la ligne de dépense ou plafonner son montant.",H15=0,"",AND(AC15=H15,AE15=J15),"OK",OR(AC15&lt;H15,AE15&lt;J15),"Montant instruit inférieur au montant présenté.")</f>
        <v/>
      </c>
      <c r="AK15" s="482">
        <f t="shared" si="11"/>
        <v>0</v>
      </c>
      <c r="HC15" s="498"/>
      <c r="HD15" s="499"/>
      <c r="HE15" s="500"/>
      <c r="HF15" s="500"/>
      <c r="HG15" s="501"/>
      <c r="HH15" s="502"/>
      <c r="HI15" s="501"/>
      <c r="HJ15" s="501"/>
      <c r="HK15" s="211"/>
      <c r="HL15" s="503"/>
      <c r="HM15" s="501"/>
      <c r="HN15" s="504"/>
      <c r="HO15" s="505"/>
      <c r="HP15" s="506" t="s">
        <v>138</v>
      </c>
    </row>
    <row r="16" spans="1:224" x14ac:dyDescent="0.35">
      <c r="B16" s="82"/>
      <c r="C16" s="429"/>
      <c r="D16" s="539"/>
      <c r="E16" s="86"/>
      <c r="F16" s="86"/>
      <c r="G16" s="86"/>
      <c r="H16" s="95"/>
      <c r="I16" s="83"/>
      <c r="J16" s="472">
        <f t="shared" si="13"/>
        <v>0</v>
      </c>
      <c r="K16" s="473"/>
      <c r="L16" s="470"/>
      <c r="M16" s="471"/>
      <c r="N16" s="471"/>
      <c r="O16" s="472">
        <f t="shared" si="14"/>
        <v>0</v>
      </c>
      <c r="P16" s="84"/>
      <c r="Q16" s="82"/>
      <c r="R16" s="85"/>
      <c r="S16" s="85"/>
      <c r="T16" s="472">
        <f t="shared" si="15"/>
        <v>0</v>
      </c>
      <c r="U16" s="84"/>
      <c r="V16" s="540" t="s">
        <v>138</v>
      </c>
      <c r="W16" s="480">
        <f t="shared" si="1"/>
        <v>0</v>
      </c>
      <c r="X16" s="494">
        <f t="shared" si="2"/>
        <v>0</v>
      </c>
      <c r="Y16" s="495">
        <f t="shared" si="3"/>
        <v>0</v>
      </c>
      <c r="Z16" s="496">
        <f t="shared" si="4"/>
        <v>0</v>
      </c>
      <c r="AA16" s="496">
        <f t="shared" si="5"/>
        <v>0</v>
      </c>
      <c r="AB16" s="496">
        <f t="shared" si="6"/>
        <v>0</v>
      </c>
      <c r="AC16" s="481">
        <f t="shared" si="7"/>
        <v>0</v>
      </c>
      <c r="AD16" s="481">
        <f t="shared" si="8"/>
        <v>0</v>
      </c>
      <c r="AE16" s="472">
        <f t="shared" si="9"/>
        <v>0</v>
      </c>
      <c r="AF16" s="497">
        <f t="shared" si="10"/>
        <v>0</v>
      </c>
      <c r="AG16" s="480"/>
      <c r="AH16" s="481">
        <f t="shared" si="12"/>
        <v>0</v>
      </c>
      <c r="AI16" s="481"/>
      <c r="AJ16" s="472" t="str" cm="1">
        <f t="array" ref="AJ16">_xlfn.IFS(OR(AC16&gt;H16,AE16&gt;J16),"KO : Le montant retenu est supérieur au montant présenté. Merci de revoir la ligne de dépense ou plafonner son montant.",H16=0,"",AND(AC16=H16,AE16=J16),"OK",OR(AC16&lt;H16,AE16&lt;J16),"Montant instruit inférieur au montant présenté.")</f>
        <v/>
      </c>
      <c r="AK16" s="482">
        <f t="shared" si="11"/>
        <v>0</v>
      </c>
      <c r="HC16" s="498"/>
      <c r="HD16" s="499"/>
      <c r="HE16" s="500"/>
      <c r="HF16" s="500"/>
      <c r="HG16" s="501"/>
      <c r="HH16" s="502"/>
      <c r="HI16" s="501"/>
      <c r="HJ16" s="501"/>
      <c r="HK16" s="211"/>
      <c r="HL16" s="503"/>
      <c r="HM16" s="501"/>
      <c r="HN16" s="504"/>
      <c r="HO16" s="505"/>
      <c r="HP16" s="506" t="s">
        <v>138</v>
      </c>
    </row>
    <row r="17" spans="2:224" x14ac:dyDescent="0.35">
      <c r="B17" s="82"/>
      <c r="C17" s="429"/>
      <c r="D17" s="539"/>
      <c r="E17" s="86"/>
      <c r="F17" s="86"/>
      <c r="G17" s="86"/>
      <c r="H17" s="95"/>
      <c r="I17" s="83"/>
      <c r="J17" s="472">
        <f t="shared" si="13"/>
        <v>0</v>
      </c>
      <c r="K17" s="473"/>
      <c r="L17" s="470"/>
      <c r="M17" s="471"/>
      <c r="N17" s="471"/>
      <c r="O17" s="472">
        <f t="shared" si="14"/>
        <v>0</v>
      </c>
      <c r="P17" s="84"/>
      <c r="Q17" s="82"/>
      <c r="R17" s="85"/>
      <c r="S17" s="85"/>
      <c r="T17" s="472">
        <f t="shared" si="15"/>
        <v>0</v>
      </c>
      <c r="U17" s="84"/>
      <c r="V17" s="540" t="s">
        <v>138</v>
      </c>
      <c r="W17" s="480">
        <f t="shared" si="1"/>
        <v>0</v>
      </c>
      <c r="X17" s="494">
        <f t="shared" si="2"/>
        <v>0</v>
      </c>
      <c r="Y17" s="495">
        <f t="shared" si="3"/>
        <v>0</v>
      </c>
      <c r="Z17" s="496">
        <f t="shared" si="4"/>
        <v>0</v>
      </c>
      <c r="AA17" s="496">
        <f t="shared" si="5"/>
        <v>0</v>
      </c>
      <c r="AB17" s="496">
        <f t="shared" si="6"/>
        <v>0</v>
      </c>
      <c r="AC17" s="481">
        <f t="shared" si="7"/>
        <v>0</v>
      </c>
      <c r="AD17" s="481">
        <f t="shared" si="8"/>
        <v>0</v>
      </c>
      <c r="AE17" s="472">
        <f t="shared" si="9"/>
        <v>0</v>
      </c>
      <c r="AF17" s="497">
        <f t="shared" si="10"/>
        <v>0</v>
      </c>
      <c r="AG17" s="480"/>
      <c r="AH17" s="481">
        <f t="shared" si="12"/>
        <v>0</v>
      </c>
      <c r="AI17" s="481"/>
      <c r="AJ17" s="472" t="str" cm="1">
        <f t="array" ref="AJ17">_xlfn.IFS(OR(AC17&gt;H17,AE17&gt;J17),"KO : Le montant retenu est supérieur au montant présenté. Merci de revoir la ligne de dépense ou plafonner son montant.",H17=0,"",AND(AC17=H17,AE17=J17),"OK",OR(AC17&lt;H17,AE17&lt;J17),"Montant instruit inférieur au montant présenté.")</f>
        <v/>
      </c>
      <c r="AK17" s="482">
        <f t="shared" si="11"/>
        <v>0</v>
      </c>
      <c r="HC17" s="498"/>
      <c r="HD17" s="499"/>
      <c r="HE17" s="500"/>
      <c r="HF17" s="500"/>
      <c r="HG17" s="501"/>
      <c r="HH17" s="502"/>
      <c r="HI17" s="501"/>
      <c r="HJ17" s="501"/>
      <c r="HK17" s="211"/>
      <c r="HL17" s="503"/>
      <c r="HM17" s="501"/>
      <c r="HN17" s="504"/>
      <c r="HO17" s="505"/>
      <c r="HP17" s="506" t="s">
        <v>138</v>
      </c>
    </row>
    <row r="18" spans="2:224" x14ac:dyDescent="0.35">
      <c r="B18" s="82"/>
      <c r="C18" s="429"/>
      <c r="D18" s="539"/>
      <c r="E18" s="86"/>
      <c r="F18" s="86"/>
      <c r="G18" s="86"/>
      <c r="H18" s="95"/>
      <c r="I18" s="83"/>
      <c r="J18" s="472">
        <f t="shared" si="13"/>
        <v>0</v>
      </c>
      <c r="K18" s="473"/>
      <c r="L18" s="470"/>
      <c r="M18" s="471"/>
      <c r="N18" s="471"/>
      <c r="O18" s="472">
        <f t="shared" si="14"/>
        <v>0</v>
      </c>
      <c r="P18" s="84"/>
      <c r="Q18" s="82"/>
      <c r="R18" s="85"/>
      <c r="S18" s="85"/>
      <c r="T18" s="472">
        <f t="shared" si="15"/>
        <v>0</v>
      </c>
      <c r="U18" s="84"/>
      <c r="V18" s="540" t="s">
        <v>138</v>
      </c>
      <c r="W18" s="480">
        <f t="shared" si="1"/>
        <v>0</v>
      </c>
      <c r="X18" s="494">
        <f t="shared" si="2"/>
        <v>0</v>
      </c>
      <c r="Y18" s="495">
        <f t="shared" si="3"/>
        <v>0</v>
      </c>
      <c r="Z18" s="496">
        <f t="shared" si="4"/>
        <v>0</v>
      </c>
      <c r="AA18" s="496">
        <f t="shared" si="5"/>
        <v>0</v>
      </c>
      <c r="AB18" s="496">
        <f t="shared" si="6"/>
        <v>0</v>
      </c>
      <c r="AC18" s="481">
        <f t="shared" si="7"/>
        <v>0</v>
      </c>
      <c r="AD18" s="481">
        <f t="shared" si="8"/>
        <v>0</v>
      </c>
      <c r="AE18" s="472">
        <f t="shared" si="9"/>
        <v>0</v>
      </c>
      <c r="AF18" s="497">
        <f t="shared" si="10"/>
        <v>0</v>
      </c>
      <c r="AG18" s="480"/>
      <c r="AH18" s="481">
        <f t="shared" si="12"/>
        <v>0</v>
      </c>
      <c r="AI18" s="481"/>
      <c r="AJ18" s="472" t="str" cm="1">
        <f t="array" ref="AJ18">_xlfn.IFS(OR(AC18&gt;H18,AE18&gt;J18),"KO : Le montant retenu est supérieur au montant présenté. Merci de revoir la ligne de dépense ou plafonner son montant.",H18=0,"",AND(AC18=H18,AE18=J18),"OK",OR(AC18&lt;H18,AE18&lt;J18),"Montant instruit inférieur au montant présenté.")</f>
        <v/>
      </c>
      <c r="AK18" s="482">
        <f t="shared" si="11"/>
        <v>0</v>
      </c>
      <c r="HC18" s="498"/>
      <c r="HD18" s="499"/>
      <c r="HE18" s="500"/>
      <c r="HF18" s="500"/>
      <c r="HG18" s="501"/>
      <c r="HH18" s="502"/>
      <c r="HI18" s="501"/>
      <c r="HJ18" s="501"/>
      <c r="HK18" s="211"/>
      <c r="HL18" s="503"/>
      <c r="HM18" s="501"/>
      <c r="HN18" s="504"/>
      <c r="HO18" s="505"/>
      <c r="HP18" s="506" t="s">
        <v>138</v>
      </c>
    </row>
    <row r="19" spans="2:224" x14ac:dyDescent="0.35">
      <c r="B19" s="82"/>
      <c r="C19" s="429"/>
      <c r="D19" s="539"/>
      <c r="E19" s="86"/>
      <c r="F19" s="86"/>
      <c r="G19" s="86"/>
      <c r="H19" s="95"/>
      <c r="I19" s="83"/>
      <c r="J19" s="472">
        <f>H19+I19</f>
        <v>0</v>
      </c>
      <c r="K19" s="473"/>
      <c r="L19" s="470"/>
      <c r="M19" s="471"/>
      <c r="N19" s="471"/>
      <c r="O19" s="472">
        <f t="shared" si="14"/>
        <v>0</v>
      </c>
      <c r="P19" s="84"/>
      <c r="Q19" s="82"/>
      <c r="R19" s="85"/>
      <c r="S19" s="85"/>
      <c r="T19" s="472">
        <f t="shared" si="15"/>
        <v>0</v>
      </c>
      <c r="U19" s="84"/>
      <c r="V19" s="540" t="s">
        <v>138</v>
      </c>
      <c r="W19" s="480">
        <f t="shared" si="1"/>
        <v>0</v>
      </c>
      <c r="X19" s="494">
        <f t="shared" si="2"/>
        <v>0</v>
      </c>
      <c r="Y19" s="495">
        <f t="shared" si="3"/>
        <v>0</v>
      </c>
      <c r="Z19" s="496">
        <f t="shared" si="4"/>
        <v>0</v>
      </c>
      <c r="AA19" s="496">
        <f t="shared" si="5"/>
        <v>0</v>
      </c>
      <c r="AB19" s="496">
        <f t="shared" si="6"/>
        <v>0</v>
      </c>
      <c r="AC19" s="481">
        <f t="shared" si="7"/>
        <v>0</v>
      </c>
      <c r="AD19" s="481">
        <f t="shared" si="8"/>
        <v>0</v>
      </c>
      <c r="AE19" s="472">
        <f t="shared" si="9"/>
        <v>0</v>
      </c>
      <c r="AF19" s="497">
        <f t="shared" si="10"/>
        <v>0</v>
      </c>
      <c r="AG19" s="480"/>
      <c r="AH19" s="481">
        <f t="shared" si="12"/>
        <v>0</v>
      </c>
      <c r="AI19" s="481"/>
      <c r="AJ19" s="472" t="str" cm="1">
        <f t="array" ref="AJ19">_xlfn.IFS(OR(AC19&gt;H19,AE19&gt;J19),"KO : Le montant retenu est supérieur au montant présenté. Merci de revoir la ligne de dépense ou plafonner son montant.",H19=0,"",AND(AC19=H19,AE19=J19),"OK",OR(AC19&lt;H19,AE19&lt;J19),"Montant instruit inférieur au montant présenté.")</f>
        <v/>
      </c>
      <c r="AK19" s="482">
        <f t="shared" si="11"/>
        <v>0</v>
      </c>
      <c r="HC19" s="498"/>
      <c r="HD19" s="499"/>
      <c r="HE19" s="500"/>
      <c r="HF19" s="500"/>
      <c r="HG19" s="501"/>
      <c r="HH19" s="502"/>
      <c r="HI19" s="501"/>
      <c r="HJ19" s="501"/>
      <c r="HK19" s="211"/>
      <c r="HL19" s="503"/>
      <c r="HM19" s="501"/>
      <c r="HN19" s="504"/>
      <c r="HO19" s="505"/>
      <c r="HP19" s="506" t="s">
        <v>138</v>
      </c>
    </row>
    <row r="20" spans="2:224" x14ac:dyDescent="0.35">
      <c r="B20" s="82"/>
      <c r="C20" s="429"/>
      <c r="D20" s="539"/>
      <c r="E20" s="86"/>
      <c r="F20" s="86"/>
      <c r="G20" s="86"/>
      <c r="H20" s="95"/>
      <c r="I20" s="83"/>
      <c r="J20" s="472">
        <f t="shared" si="13"/>
        <v>0</v>
      </c>
      <c r="K20" s="473"/>
      <c r="L20" s="470"/>
      <c r="M20" s="471"/>
      <c r="N20" s="471"/>
      <c r="O20" s="472">
        <f t="shared" si="14"/>
        <v>0</v>
      </c>
      <c r="P20" s="84"/>
      <c r="Q20" s="82"/>
      <c r="R20" s="85"/>
      <c r="S20" s="85"/>
      <c r="T20" s="472">
        <f t="shared" si="15"/>
        <v>0</v>
      </c>
      <c r="U20" s="84"/>
      <c r="V20" s="540" t="s">
        <v>138</v>
      </c>
      <c r="W20" s="480">
        <f t="shared" si="1"/>
        <v>0</v>
      </c>
      <c r="X20" s="494">
        <f t="shared" si="2"/>
        <v>0</v>
      </c>
      <c r="Y20" s="495">
        <f t="shared" si="3"/>
        <v>0</v>
      </c>
      <c r="Z20" s="496">
        <f t="shared" si="4"/>
        <v>0</v>
      </c>
      <c r="AA20" s="496">
        <f t="shared" si="5"/>
        <v>0</v>
      </c>
      <c r="AB20" s="496">
        <f t="shared" si="6"/>
        <v>0</v>
      </c>
      <c r="AC20" s="481">
        <f t="shared" si="7"/>
        <v>0</v>
      </c>
      <c r="AD20" s="481">
        <f t="shared" si="8"/>
        <v>0</v>
      </c>
      <c r="AE20" s="472">
        <f t="shared" si="9"/>
        <v>0</v>
      </c>
      <c r="AF20" s="497">
        <f t="shared" si="10"/>
        <v>0</v>
      </c>
      <c r="AG20" s="480"/>
      <c r="AH20" s="481">
        <f t="shared" si="12"/>
        <v>0</v>
      </c>
      <c r="AI20" s="481"/>
      <c r="AJ20" s="472" t="str" cm="1">
        <f t="array" ref="AJ20">_xlfn.IFS(OR(AC20&gt;H20,AE20&gt;J20),"KO : Le montant retenu est supérieur au montant présenté. Merci de revoir la ligne de dépense ou plafonner son montant.",H20=0,"",AND(AC20=H20,AE20=J20),"OK",OR(AC20&lt;H20,AE20&lt;J20),"Montant instruit inférieur au montant présenté.")</f>
        <v/>
      </c>
      <c r="AK20" s="482">
        <f t="shared" si="11"/>
        <v>0</v>
      </c>
      <c r="HC20" s="498"/>
      <c r="HD20" s="499"/>
      <c r="HE20" s="500"/>
      <c r="HF20" s="500"/>
      <c r="HG20" s="501"/>
      <c r="HH20" s="502"/>
      <c r="HI20" s="501"/>
      <c r="HJ20" s="501"/>
      <c r="HK20" s="211"/>
      <c r="HL20" s="503"/>
      <c r="HM20" s="501"/>
      <c r="HN20" s="504"/>
      <c r="HO20" s="505"/>
      <c r="HP20" s="506" t="s">
        <v>138</v>
      </c>
    </row>
    <row r="21" spans="2:224" x14ac:dyDescent="0.35">
      <c r="B21" s="82"/>
      <c r="C21" s="429"/>
      <c r="D21" s="539"/>
      <c r="E21" s="86"/>
      <c r="F21" s="86"/>
      <c r="G21" s="86"/>
      <c r="H21" s="95"/>
      <c r="I21" s="83"/>
      <c r="J21" s="472">
        <f t="shared" si="13"/>
        <v>0</v>
      </c>
      <c r="K21" s="473"/>
      <c r="L21" s="470"/>
      <c r="M21" s="471"/>
      <c r="N21" s="471"/>
      <c r="O21" s="472">
        <f t="shared" si="14"/>
        <v>0</v>
      </c>
      <c r="P21" s="84"/>
      <c r="Q21" s="82"/>
      <c r="R21" s="85"/>
      <c r="S21" s="85"/>
      <c r="T21" s="472">
        <f t="shared" si="15"/>
        <v>0</v>
      </c>
      <c r="U21" s="84"/>
      <c r="V21" s="540" t="s">
        <v>138</v>
      </c>
      <c r="W21" s="480">
        <f t="shared" si="1"/>
        <v>0</v>
      </c>
      <c r="X21" s="494">
        <f t="shared" si="2"/>
        <v>0</v>
      </c>
      <c r="Y21" s="495">
        <f t="shared" si="3"/>
        <v>0</v>
      </c>
      <c r="Z21" s="496">
        <f t="shared" si="4"/>
        <v>0</v>
      </c>
      <c r="AA21" s="496">
        <f t="shared" si="5"/>
        <v>0</v>
      </c>
      <c r="AB21" s="496">
        <f t="shared" si="6"/>
        <v>0</v>
      </c>
      <c r="AC21" s="481">
        <f t="shared" si="7"/>
        <v>0</v>
      </c>
      <c r="AD21" s="481">
        <f t="shared" si="8"/>
        <v>0</v>
      </c>
      <c r="AE21" s="472">
        <f t="shared" si="9"/>
        <v>0</v>
      </c>
      <c r="AF21" s="497">
        <f t="shared" si="10"/>
        <v>0</v>
      </c>
      <c r="AG21" s="480"/>
      <c r="AH21" s="481">
        <f t="shared" si="12"/>
        <v>0</v>
      </c>
      <c r="AI21" s="481"/>
      <c r="AJ21" s="472" t="str" cm="1">
        <f t="array" ref="AJ21">_xlfn.IFS(OR(AC21&gt;H21,AE21&gt;J21),"KO : Le montant retenu est supérieur au montant présenté. Merci de revoir la ligne de dépense ou plafonner son montant.",H21=0,"",AND(AC21=H21,AE21=J21),"OK",OR(AC21&lt;H21,AE21&lt;J21),"Montant instruit inférieur au montant présenté.")</f>
        <v/>
      </c>
      <c r="AK21" s="482">
        <f t="shared" si="11"/>
        <v>0</v>
      </c>
      <c r="HC21" s="498"/>
      <c r="HD21" s="499"/>
      <c r="HE21" s="500"/>
      <c r="HF21" s="500"/>
      <c r="HG21" s="501"/>
      <c r="HH21" s="502"/>
      <c r="HI21" s="501"/>
      <c r="HJ21" s="501"/>
      <c r="HK21" s="211"/>
      <c r="HL21" s="503"/>
      <c r="HM21" s="501"/>
      <c r="HN21" s="504"/>
      <c r="HO21" s="505"/>
      <c r="HP21" s="506" t="s">
        <v>138</v>
      </c>
    </row>
    <row r="22" spans="2:224" x14ac:dyDescent="0.35">
      <c r="B22" s="82"/>
      <c r="C22" s="429"/>
      <c r="D22" s="539"/>
      <c r="E22" s="86"/>
      <c r="F22" s="86"/>
      <c r="G22" s="86"/>
      <c r="H22" s="95"/>
      <c r="I22" s="83"/>
      <c r="J22" s="472">
        <f t="shared" si="13"/>
        <v>0</v>
      </c>
      <c r="K22" s="473"/>
      <c r="L22" s="470"/>
      <c r="M22" s="471"/>
      <c r="N22" s="471"/>
      <c r="O22" s="472">
        <f t="shared" si="14"/>
        <v>0</v>
      </c>
      <c r="P22" s="84"/>
      <c r="Q22" s="82"/>
      <c r="R22" s="85"/>
      <c r="S22" s="85"/>
      <c r="T22" s="472">
        <f t="shared" si="15"/>
        <v>0</v>
      </c>
      <c r="U22" s="84"/>
      <c r="V22" s="540" t="s">
        <v>138</v>
      </c>
      <c r="W22" s="480">
        <f t="shared" si="1"/>
        <v>0</v>
      </c>
      <c r="X22" s="494">
        <f t="shared" si="2"/>
        <v>0</v>
      </c>
      <c r="Y22" s="495">
        <f t="shared" si="3"/>
        <v>0</v>
      </c>
      <c r="Z22" s="496">
        <f t="shared" si="4"/>
        <v>0</v>
      </c>
      <c r="AA22" s="496">
        <f t="shared" si="5"/>
        <v>0</v>
      </c>
      <c r="AB22" s="496">
        <f t="shared" si="6"/>
        <v>0</v>
      </c>
      <c r="AC22" s="481">
        <f t="shared" si="7"/>
        <v>0</v>
      </c>
      <c r="AD22" s="481">
        <f t="shared" si="8"/>
        <v>0</v>
      </c>
      <c r="AE22" s="472">
        <f t="shared" si="9"/>
        <v>0</v>
      </c>
      <c r="AF22" s="497">
        <f t="shared" si="10"/>
        <v>0</v>
      </c>
      <c r="AG22" s="480"/>
      <c r="AH22" s="481">
        <f t="shared" si="12"/>
        <v>0</v>
      </c>
      <c r="AI22" s="481"/>
      <c r="AJ22" s="472" t="str" cm="1">
        <f t="array" ref="AJ22">_xlfn.IFS(OR(AC22&gt;H22,AE22&gt;J22),"KO : Le montant retenu est supérieur au montant présenté. Merci de revoir la ligne de dépense ou plafonner son montant.",H22=0,"",AND(AC22=H22,AE22=J22),"OK",OR(AC22&lt;H22,AE22&lt;J22),"Montant instruit inférieur au montant présenté.")</f>
        <v/>
      </c>
      <c r="AK22" s="482">
        <f t="shared" si="11"/>
        <v>0</v>
      </c>
      <c r="HC22" s="498"/>
      <c r="HD22" s="499"/>
      <c r="HE22" s="500"/>
      <c r="HF22" s="500"/>
      <c r="HG22" s="501"/>
      <c r="HH22" s="502"/>
      <c r="HI22" s="501"/>
      <c r="HJ22" s="501"/>
      <c r="HK22" s="211"/>
      <c r="HL22" s="503"/>
      <c r="HM22" s="501"/>
      <c r="HN22" s="504"/>
      <c r="HO22" s="505"/>
      <c r="HP22" s="506" t="s">
        <v>138</v>
      </c>
    </row>
    <row r="23" spans="2:224" x14ac:dyDescent="0.35">
      <c r="B23" s="82"/>
      <c r="C23" s="429"/>
      <c r="D23" s="539"/>
      <c r="E23" s="86"/>
      <c r="F23" s="86"/>
      <c r="G23" s="86"/>
      <c r="H23" s="95"/>
      <c r="I23" s="83"/>
      <c r="J23" s="472">
        <f t="shared" si="13"/>
        <v>0</v>
      </c>
      <c r="K23" s="473"/>
      <c r="L23" s="470"/>
      <c r="M23" s="471"/>
      <c r="N23" s="471"/>
      <c r="O23" s="472">
        <f t="shared" si="14"/>
        <v>0</v>
      </c>
      <c r="P23" s="84"/>
      <c r="Q23" s="82"/>
      <c r="R23" s="85"/>
      <c r="S23" s="85"/>
      <c r="T23" s="472">
        <f t="shared" si="15"/>
        <v>0</v>
      </c>
      <c r="U23" s="84"/>
      <c r="V23" s="540" t="s">
        <v>138</v>
      </c>
      <c r="W23" s="480">
        <f t="shared" si="1"/>
        <v>0</v>
      </c>
      <c r="X23" s="494">
        <f t="shared" si="2"/>
        <v>0</v>
      </c>
      <c r="Y23" s="495">
        <f t="shared" si="3"/>
        <v>0</v>
      </c>
      <c r="Z23" s="496">
        <f t="shared" si="4"/>
        <v>0</v>
      </c>
      <c r="AA23" s="496">
        <f t="shared" si="5"/>
        <v>0</v>
      </c>
      <c r="AB23" s="496">
        <f t="shared" si="6"/>
        <v>0</v>
      </c>
      <c r="AC23" s="481">
        <f t="shared" si="7"/>
        <v>0</v>
      </c>
      <c r="AD23" s="481">
        <f t="shared" si="8"/>
        <v>0</v>
      </c>
      <c r="AE23" s="472">
        <f t="shared" si="9"/>
        <v>0</v>
      </c>
      <c r="AF23" s="497">
        <f t="shared" si="10"/>
        <v>0</v>
      </c>
      <c r="AG23" s="480"/>
      <c r="AH23" s="481">
        <f t="shared" si="12"/>
        <v>0</v>
      </c>
      <c r="AI23" s="481"/>
      <c r="AJ23" s="472" t="str" cm="1">
        <f t="array" ref="AJ23">_xlfn.IFS(OR(AC23&gt;H23,AE23&gt;J23),"KO : Le montant retenu est supérieur au montant présenté. Merci de revoir la ligne de dépense ou plafonner son montant.",H23=0,"",AND(AC23=H23,AE23=J23),"OK",OR(AC23&lt;H23,AE23&lt;J23),"Montant instruit inférieur au montant présenté.")</f>
        <v/>
      </c>
      <c r="AK23" s="482">
        <f t="shared" si="11"/>
        <v>0</v>
      </c>
      <c r="HC23" s="498"/>
      <c r="HD23" s="499"/>
      <c r="HE23" s="500"/>
      <c r="HF23" s="500"/>
      <c r="HG23" s="501"/>
      <c r="HH23" s="502"/>
      <c r="HI23" s="501"/>
      <c r="HJ23" s="501"/>
      <c r="HK23" s="211"/>
      <c r="HL23" s="503"/>
      <c r="HM23" s="501"/>
      <c r="HN23" s="504"/>
      <c r="HO23" s="505"/>
      <c r="HP23" s="506" t="s">
        <v>138</v>
      </c>
    </row>
    <row r="24" spans="2:224" x14ac:dyDescent="0.35">
      <c r="B24" s="82"/>
      <c r="C24" s="429"/>
      <c r="D24" s="539"/>
      <c r="E24" s="86"/>
      <c r="F24" s="86"/>
      <c r="G24" s="86"/>
      <c r="H24" s="95"/>
      <c r="I24" s="83"/>
      <c r="J24" s="472">
        <f t="shared" si="13"/>
        <v>0</v>
      </c>
      <c r="K24" s="473"/>
      <c r="L24" s="470"/>
      <c r="M24" s="471"/>
      <c r="N24" s="471"/>
      <c r="O24" s="472">
        <f t="shared" si="14"/>
        <v>0</v>
      </c>
      <c r="P24" s="84"/>
      <c r="Q24" s="82"/>
      <c r="R24" s="85"/>
      <c r="S24" s="85"/>
      <c r="T24" s="472">
        <f t="shared" si="15"/>
        <v>0</v>
      </c>
      <c r="U24" s="84"/>
      <c r="V24" s="540" t="s">
        <v>138</v>
      </c>
      <c r="W24" s="480">
        <f t="shared" si="1"/>
        <v>0</v>
      </c>
      <c r="X24" s="494">
        <f t="shared" si="2"/>
        <v>0</v>
      </c>
      <c r="Y24" s="495">
        <f t="shared" si="3"/>
        <v>0</v>
      </c>
      <c r="Z24" s="496">
        <f t="shared" si="4"/>
        <v>0</v>
      </c>
      <c r="AA24" s="496">
        <f t="shared" si="5"/>
        <v>0</v>
      </c>
      <c r="AB24" s="496">
        <f t="shared" si="6"/>
        <v>0</v>
      </c>
      <c r="AC24" s="481">
        <f t="shared" si="7"/>
        <v>0</v>
      </c>
      <c r="AD24" s="481">
        <f t="shared" si="8"/>
        <v>0</v>
      </c>
      <c r="AE24" s="472">
        <f t="shared" si="9"/>
        <v>0</v>
      </c>
      <c r="AF24" s="497">
        <f t="shared" si="10"/>
        <v>0</v>
      </c>
      <c r="AG24" s="480"/>
      <c r="AH24" s="481">
        <f t="shared" si="12"/>
        <v>0</v>
      </c>
      <c r="AI24" s="481"/>
      <c r="AJ24" s="472" t="str" cm="1">
        <f t="array" ref="AJ24">_xlfn.IFS(OR(AC24&gt;H24,AE24&gt;J24),"KO : Le montant retenu est supérieur au montant présenté. Merci de revoir la ligne de dépense ou plafonner son montant.",H24=0,"",AND(AC24=H24,AE24=J24),"OK",OR(AC24&lt;H24,AE24&lt;J24),"Montant instruit inférieur au montant présenté.")</f>
        <v/>
      </c>
      <c r="AK24" s="482">
        <f t="shared" si="11"/>
        <v>0</v>
      </c>
      <c r="HC24" s="498"/>
      <c r="HD24" s="499"/>
      <c r="HE24" s="500"/>
      <c r="HF24" s="500"/>
      <c r="HG24" s="501"/>
      <c r="HH24" s="502"/>
      <c r="HI24" s="501"/>
      <c r="HJ24" s="501"/>
      <c r="HK24" s="211"/>
      <c r="HL24" s="503"/>
      <c r="HM24" s="501"/>
      <c r="HN24" s="504"/>
      <c r="HO24" s="505"/>
      <c r="HP24" s="506" t="s">
        <v>138</v>
      </c>
    </row>
    <row r="25" spans="2:224" x14ac:dyDescent="0.35">
      <c r="B25" s="82"/>
      <c r="C25" s="429"/>
      <c r="D25" s="539"/>
      <c r="E25" s="86"/>
      <c r="F25" s="86"/>
      <c r="G25" s="86"/>
      <c r="H25" s="95"/>
      <c r="I25" s="83"/>
      <c r="J25" s="472">
        <f t="shared" si="13"/>
        <v>0</v>
      </c>
      <c r="K25" s="473"/>
      <c r="L25" s="470"/>
      <c r="M25" s="471"/>
      <c r="N25" s="471"/>
      <c r="O25" s="472">
        <f t="shared" si="14"/>
        <v>0</v>
      </c>
      <c r="P25" s="84"/>
      <c r="Q25" s="82"/>
      <c r="R25" s="85"/>
      <c r="S25" s="85"/>
      <c r="T25" s="472">
        <f t="shared" si="15"/>
        <v>0</v>
      </c>
      <c r="U25" s="84"/>
      <c r="V25" s="540" t="s">
        <v>138</v>
      </c>
      <c r="W25" s="480">
        <f t="shared" si="1"/>
        <v>0</v>
      </c>
      <c r="X25" s="494">
        <f t="shared" si="2"/>
        <v>0</v>
      </c>
      <c r="Y25" s="495">
        <f t="shared" si="3"/>
        <v>0</v>
      </c>
      <c r="Z25" s="496">
        <f t="shared" si="4"/>
        <v>0</v>
      </c>
      <c r="AA25" s="496">
        <f t="shared" si="5"/>
        <v>0</v>
      </c>
      <c r="AB25" s="496">
        <f t="shared" si="6"/>
        <v>0</v>
      </c>
      <c r="AC25" s="481">
        <f t="shared" si="7"/>
        <v>0</v>
      </c>
      <c r="AD25" s="481">
        <f t="shared" si="8"/>
        <v>0</v>
      </c>
      <c r="AE25" s="472">
        <f t="shared" si="9"/>
        <v>0</v>
      </c>
      <c r="AF25" s="497">
        <f t="shared" si="10"/>
        <v>0</v>
      </c>
      <c r="AG25" s="480"/>
      <c r="AH25" s="481">
        <f t="shared" si="12"/>
        <v>0</v>
      </c>
      <c r="AI25" s="481"/>
      <c r="AJ25" s="472" t="str" cm="1">
        <f t="array" ref="AJ25">_xlfn.IFS(OR(AC25&gt;H25,AE25&gt;J25),"KO : Le montant retenu est supérieur au montant présenté. Merci de revoir la ligne de dépense ou plafonner son montant.",H25=0,"",AND(AC25=H25,AE25=J25),"OK",OR(AC25&lt;H25,AE25&lt;J25),"Montant instruit inférieur au montant présenté.")</f>
        <v/>
      </c>
      <c r="AK25" s="482">
        <f t="shared" si="11"/>
        <v>0</v>
      </c>
      <c r="HC25" s="498"/>
      <c r="HD25" s="499"/>
      <c r="HE25" s="500"/>
      <c r="HF25" s="500"/>
      <c r="HG25" s="501"/>
      <c r="HH25" s="502"/>
      <c r="HI25" s="501"/>
      <c r="HJ25" s="501"/>
      <c r="HK25" s="211"/>
      <c r="HL25" s="503"/>
      <c r="HM25" s="501"/>
      <c r="HN25" s="504"/>
      <c r="HO25" s="505"/>
      <c r="HP25" s="506" t="s">
        <v>138</v>
      </c>
    </row>
    <row r="26" spans="2:224" ht="15" thickBot="1" x14ac:dyDescent="0.4">
      <c r="B26" s="90"/>
      <c r="C26" s="429"/>
      <c r="D26" s="539"/>
      <c r="E26" s="87"/>
      <c r="F26" s="87"/>
      <c r="G26" s="92"/>
      <c r="H26" s="96"/>
      <c r="I26" s="93"/>
      <c r="J26" s="472">
        <f t="shared" si="13"/>
        <v>0</v>
      </c>
      <c r="K26" s="508"/>
      <c r="L26" s="507"/>
      <c r="M26" s="509"/>
      <c r="N26" s="509"/>
      <c r="O26" s="510"/>
      <c r="P26" s="89"/>
      <c r="Q26" s="90"/>
      <c r="R26" s="91"/>
      <c r="S26" s="91"/>
      <c r="T26" s="472">
        <f t="shared" si="15"/>
        <v>0</v>
      </c>
      <c r="U26" s="89"/>
      <c r="V26" s="541" t="s">
        <v>138</v>
      </c>
      <c r="W26" s="511">
        <f t="shared" si="1"/>
        <v>0</v>
      </c>
      <c r="X26" s="512">
        <f t="shared" si="2"/>
        <v>0</v>
      </c>
      <c r="Y26" s="513">
        <f t="shared" si="3"/>
        <v>0</v>
      </c>
      <c r="Z26" s="514">
        <f t="shared" si="4"/>
        <v>0</v>
      </c>
      <c r="AA26" s="514">
        <f t="shared" si="5"/>
        <v>0</v>
      </c>
      <c r="AB26" s="514">
        <f t="shared" si="6"/>
        <v>0</v>
      </c>
      <c r="AC26" s="515">
        <f t="shared" si="7"/>
        <v>0</v>
      </c>
      <c r="AD26" s="515">
        <f t="shared" si="8"/>
        <v>0</v>
      </c>
      <c r="AE26" s="510">
        <f t="shared" si="9"/>
        <v>0</v>
      </c>
      <c r="AF26" s="516">
        <f t="shared" si="10"/>
        <v>0</v>
      </c>
      <c r="AG26" s="511"/>
      <c r="AH26" s="515">
        <f t="shared" si="12"/>
        <v>0</v>
      </c>
      <c r="AI26" s="515"/>
      <c r="AJ26" s="517" t="str" cm="1">
        <f t="array" ref="AJ26">_xlfn.IFS(OR(AC26&gt;H26,AE26&gt;J26),"KO : Le montant retenu est supérieur au montant présenté. Merci de revoir la ligne de dépense ou plafonner son montant.",H26=0,"",AND(AC26=H26,AE26=J26),"OK",OR(AC26&lt;H26,AE26&lt;J26),"Montant instruit inférieur au montant présenté.")</f>
        <v/>
      </c>
      <c r="AK26" s="518">
        <f t="shared" si="11"/>
        <v>0</v>
      </c>
      <c r="HC26" s="498"/>
      <c r="HD26" s="499"/>
      <c r="HE26" s="500"/>
      <c r="HF26" s="500"/>
      <c r="HG26" s="501"/>
      <c r="HH26" s="502"/>
      <c r="HI26" s="501"/>
      <c r="HJ26" s="501"/>
      <c r="HK26" s="211"/>
      <c r="HL26" s="503"/>
      <c r="HM26" s="501"/>
      <c r="HN26" s="504"/>
      <c r="HO26" s="505"/>
      <c r="HP26" s="519" t="s">
        <v>138</v>
      </c>
    </row>
    <row r="27" spans="2:224" ht="15" thickBot="1" x14ac:dyDescent="0.4">
      <c r="G27" s="520" t="s">
        <v>110</v>
      </c>
      <c r="H27" s="521">
        <f>SUM(H11:H26)</f>
        <v>0</v>
      </c>
      <c r="I27" s="521">
        <f t="shared" ref="I27:J27" si="16">SUM(I11:I26)</f>
        <v>0</v>
      </c>
      <c r="J27" s="522">
        <f t="shared" si="16"/>
        <v>0</v>
      </c>
      <c r="L27" s="520" t="s">
        <v>110</v>
      </c>
      <c r="M27" s="521">
        <f>SUM(M11:M26)</f>
        <v>0</v>
      </c>
      <c r="N27" s="521">
        <f>SUM(N11:N26)</f>
        <v>0</v>
      </c>
      <c r="O27" s="522">
        <f>SUM(O11:O26)</f>
        <v>0</v>
      </c>
      <c r="Q27" s="520" t="s">
        <v>110</v>
      </c>
      <c r="R27" s="521">
        <f>SUM(R11:R26)</f>
        <v>0</v>
      </c>
      <c r="S27" s="521">
        <f>SUM(S11:S26)</f>
        <v>0</v>
      </c>
      <c r="T27" s="522">
        <f t="shared" ref="T27" si="17">SUM(T11:T26)</f>
        <v>0</v>
      </c>
      <c r="AB27" s="520" t="s">
        <v>110</v>
      </c>
      <c r="AC27" s="521">
        <f>SUM(AC11:AC26)</f>
        <v>0</v>
      </c>
      <c r="AD27" s="521">
        <f>SUM(AD11:AD26)</f>
        <v>0</v>
      </c>
      <c r="AE27" s="522">
        <f>SUM(AE11:AE26)</f>
        <v>0</v>
      </c>
      <c r="AF27" s="523"/>
      <c r="AG27" s="520" t="s">
        <v>110</v>
      </c>
      <c r="AH27" s="521">
        <f>SUM(AH11:AH26)</f>
        <v>0</v>
      </c>
      <c r="AJ27" s="520" t="s">
        <v>110</v>
      </c>
      <c r="AK27" s="521">
        <f>SUM(AK11:AK26)</f>
        <v>0</v>
      </c>
      <c r="HC27" s="498"/>
      <c r="HD27" s="499"/>
      <c r="HE27" s="500"/>
      <c r="HF27" s="500"/>
      <c r="HG27" s="501"/>
      <c r="HH27" s="502"/>
      <c r="HI27" s="501"/>
      <c r="HJ27" s="501"/>
      <c r="HK27" s="211"/>
      <c r="HL27" s="503"/>
      <c r="HM27" s="501"/>
      <c r="HN27" s="504"/>
      <c r="HO27" s="505"/>
      <c r="HP27" s="506" t="s">
        <v>138</v>
      </c>
    </row>
    <row r="28" spans="2:224" ht="15" thickBot="1" x14ac:dyDescent="0.4"/>
    <row r="29" spans="2:224" s="523" customFormat="1" ht="306.64999999999998" customHeight="1" thickBot="1" x14ac:dyDescent="0.4">
      <c r="B29" s="915" t="s">
        <v>166</v>
      </c>
      <c r="C29" s="916"/>
      <c r="D29" s="916"/>
      <c r="E29" s="916"/>
      <c r="F29" s="916"/>
      <c r="G29" s="916"/>
      <c r="H29" s="916"/>
      <c r="I29" s="917"/>
    </row>
    <row r="30" spans="2:224" ht="15" thickBot="1" x14ac:dyDescent="0.4"/>
    <row r="31" spans="2:224" ht="15" thickBot="1" x14ac:dyDescent="0.4">
      <c r="E31" s="542" t="s">
        <v>141</v>
      </c>
      <c r="F31" s="543"/>
      <c r="G31" s="544"/>
    </row>
    <row r="32" spans="2:224" x14ac:dyDescent="0.35">
      <c r="E32" s="545"/>
      <c r="F32" s="546"/>
      <c r="G32" s="547"/>
      <c r="HE32" s="524" t="s">
        <v>141</v>
      </c>
      <c r="HF32" s="525"/>
      <c r="HG32" s="526"/>
    </row>
    <row r="33" spans="5:215" x14ac:dyDescent="0.35">
      <c r="E33" s="442" t="s">
        <v>142</v>
      </c>
      <c r="F33" s="546"/>
      <c r="G33" s="547"/>
      <c r="HE33" s="527"/>
      <c r="HG33" s="528"/>
    </row>
    <row r="34" spans="5:215" x14ac:dyDescent="0.35">
      <c r="E34" s="443"/>
      <c r="F34" s="546"/>
      <c r="G34" s="547"/>
      <c r="HE34" s="529" t="s">
        <v>142</v>
      </c>
      <c r="HF34" s="530"/>
      <c r="HG34" s="531"/>
    </row>
    <row r="35" spans="5:215" x14ac:dyDescent="0.35">
      <c r="E35" s="443"/>
      <c r="F35" s="546"/>
      <c r="G35" s="547"/>
      <c r="HE35" s="532"/>
      <c r="HG35" s="528"/>
    </row>
    <row r="36" spans="5:215" x14ac:dyDescent="0.35">
      <c r="E36" s="548" t="s">
        <v>143</v>
      </c>
      <c r="F36" s="546"/>
      <c r="G36" s="547"/>
      <c r="HE36" s="532"/>
      <c r="HG36" s="528"/>
    </row>
    <row r="37" spans="5:215" x14ac:dyDescent="0.35">
      <c r="E37" s="549"/>
      <c r="F37" s="546"/>
      <c r="G37" s="547"/>
      <c r="HE37" s="533" t="s">
        <v>143</v>
      </c>
      <c r="HF37" s="530"/>
      <c r="HG37" s="531"/>
    </row>
    <row r="38" spans="5:215" x14ac:dyDescent="0.35">
      <c r="E38" s="549"/>
      <c r="F38" s="546"/>
      <c r="G38" s="547"/>
      <c r="HE38" s="534"/>
      <c r="HF38" s="530"/>
      <c r="HG38" s="531"/>
    </row>
    <row r="39" spans="5:215" x14ac:dyDescent="0.35">
      <c r="E39" s="549"/>
      <c r="F39" s="546"/>
      <c r="G39" s="547"/>
      <c r="HE39" s="534"/>
      <c r="HF39" s="530"/>
      <c r="HG39" s="531"/>
    </row>
    <row r="40" spans="5:215" x14ac:dyDescent="0.35">
      <c r="E40" s="549"/>
      <c r="F40" s="546"/>
      <c r="G40" s="547"/>
      <c r="HE40" s="534"/>
      <c r="HF40" s="530"/>
      <c r="HG40" s="531"/>
    </row>
    <row r="41" spans="5:215" ht="15" thickBot="1" x14ac:dyDescent="0.4">
      <c r="E41" s="550"/>
      <c r="F41" s="551"/>
      <c r="G41" s="552"/>
      <c r="HE41" s="534"/>
      <c r="HF41" s="530"/>
      <c r="HG41" s="531"/>
    </row>
    <row r="42" spans="5:215" ht="15" thickBot="1" x14ac:dyDescent="0.4">
      <c r="HE42" s="535"/>
      <c r="HF42" s="536"/>
      <c r="HG42" s="537"/>
    </row>
  </sheetData>
  <sheetProtection algorithmName="SHA-512" hashValue="BFPMVH3/mTt5ny05nxjztuM62dc1F/ils3AZ6qUlv2r36lKIGdEVA6qNr11DggQ0ka4NMUR7CuCaSYigu8/jYQ==" saltValue="KZ/P8YhjjrSOV2xdxlc53A==" spinCount="100000" sheet="1" objects="1" scenarios="1"/>
  <mergeCells count="22">
    <mergeCell ref="A1:G1"/>
    <mergeCell ref="HB1:HF1"/>
    <mergeCell ref="B8:B9"/>
    <mergeCell ref="E8:E9"/>
    <mergeCell ref="G8:K8"/>
    <mergeCell ref="V8:V9"/>
    <mergeCell ref="HC9:HC10"/>
    <mergeCell ref="HD9:HD10"/>
    <mergeCell ref="L8:U8"/>
    <mergeCell ref="HE9:HE10"/>
    <mergeCell ref="HF9:HF10"/>
    <mergeCell ref="B7:V7"/>
    <mergeCell ref="W7:AK7"/>
    <mergeCell ref="AB8:AF8"/>
    <mergeCell ref="W8:W9"/>
    <mergeCell ref="HG9:HG10"/>
    <mergeCell ref="HH9:HO9"/>
    <mergeCell ref="HP9:HP10"/>
    <mergeCell ref="B29:I29"/>
    <mergeCell ref="B3:C3"/>
    <mergeCell ref="Z8:Z9"/>
    <mergeCell ref="AG8:AK8"/>
  </mergeCells>
  <phoneticPr fontId="40" type="noConversion"/>
  <dataValidations disablePrompts="1" count="7">
    <dataValidation type="list" allowBlank="1" showInputMessage="1" showErrorMessage="1" sqref="HE11:HE27" xr:uid="{48961667-94F7-4A39-9231-5157A63D97A6}">
      <formula1>"journée , séminaire , réunions"</formula1>
    </dataValidation>
    <dataValidation type="list" allowBlank="1" showInputMessage="1" showErrorMessage="1" sqref="I11:I26" xr:uid="{986CD199-62DD-461F-8B58-2EBA05C3D158}">
      <formula1>"HT:TTC"</formula1>
    </dataValidation>
    <dataValidation type="list" allowBlank="1" showInputMessage="1" showErrorMessage="1" promptTitle="Sélectionnez un type d'action" prompt="Cliquez sur le menu déroulant" sqref="D10" xr:uid="{2133F98C-3C60-4E3C-9099-089229010519}">
      <formula1>"Projets groupes opérationnels , Création groupes opérationnels , Diffusion projet"</formula1>
    </dataValidation>
    <dataValidation type="list" allowBlank="1" showInputMessage="1" showErrorMessage="1" promptTitle="Sélectionnez un poste de dépense" prompt="Cliquez sur le menu déroulant" sqref="C10" xr:uid="{666A07C3-A8E3-4A8A-9CE6-57B9E297B0EA}">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promptTitle="Sélectionnez un type d'action" prompt="Cliquez sur le menu déroulant et associez un type d'opération au poste choisi tel que présenté dans les lignes 4 à 13 de l'onglet 0_x000a_" sqref="C11:C26" xr:uid="{C353C912-9FEB-4D8B-8CC9-41DEC7E04F6C}">
      <formula1>"Projets groupes opérationnels , Création groupes opérationnels , Diffusion projet"</formula1>
    </dataValidation>
    <dataValidation allowBlank="1" showErrorMessage="1" sqref="J11:J26" xr:uid="{25DD52AB-50EF-47CE-BD8D-021FB1D0EA81}"/>
    <dataValidation type="list" allowBlank="1" showInputMessage="1" showErrorMessage="1" promptTitle="Sélectionnez un type d'action" prompt="Cliquez sur le menu déroulant" sqref="D11:D26" xr:uid="{6156EFD0-5F19-4ADD-BA29-5D8973D406FC}">
      <formula1>"Echanges dev-perf-envir-eco , Renforcement sys-exploit , Adapt-prod-zone-contrainte , Id-protect-prod , Innov-bottom-up , Outils-num-agri-ali , Mentions-valo , Dev-gestion-risques , Fav-territ-souv-ali-écosys , Promouvoir savoir-faire-transfo-ressources"</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FA95-170D-477E-AF6B-3CAE7FE75808}">
  <sheetPr>
    <tabColor theme="8" tint="0.59999389629810485"/>
  </sheetPr>
  <dimension ref="A1:CA50"/>
  <sheetViews>
    <sheetView showGridLines="0" zoomScale="69" zoomScaleNormal="70" workbookViewId="0">
      <selection activeCell="E35" sqref="E35"/>
    </sheetView>
  </sheetViews>
  <sheetFormatPr baseColWidth="10" defaultColWidth="11.54296875" defaultRowHeight="14.5" x14ac:dyDescent="0.35"/>
  <cols>
    <col min="1" max="2" width="11.54296875" style="342"/>
    <col min="3" max="30" width="30.453125" style="342" customWidth="1"/>
    <col min="31" max="31" width="53.54296875" style="342" customWidth="1"/>
    <col min="32" max="33" width="30.453125" style="342" customWidth="1"/>
    <col min="34" max="16384" width="11.54296875" style="342"/>
  </cols>
  <sheetData>
    <row r="1" spans="1:79" x14ac:dyDescent="0.35">
      <c r="A1" s="935" t="s">
        <v>62</v>
      </c>
      <c r="B1" s="935"/>
      <c r="C1" s="935"/>
      <c r="D1" s="935"/>
      <c r="E1" s="935"/>
      <c r="F1" s="935"/>
    </row>
    <row r="3" spans="1:79" ht="18.5" x14ac:dyDescent="0.35">
      <c r="B3" s="343" t="s">
        <v>191</v>
      </c>
      <c r="C3" s="344"/>
      <c r="D3" s="344"/>
      <c r="E3" s="345"/>
    </row>
    <row r="4" spans="1:79" x14ac:dyDescent="0.35">
      <c r="B4" s="951" t="s">
        <v>145</v>
      </c>
      <c r="C4" s="951"/>
      <c r="D4" s="951"/>
      <c r="E4" s="951"/>
    </row>
    <row r="6" spans="1:79" ht="15" thickBot="1" x14ac:dyDescent="0.4">
      <c r="AJ6" s="346"/>
      <c r="AK6" s="346"/>
      <c r="AL6" s="346"/>
    </row>
    <row r="7" spans="1:79" ht="26.5" customHeight="1" thickBot="1" x14ac:dyDescent="0.4">
      <c r="C7" s="892" t="s">
        <v>277</v>
      </c>
      <c r="D7" s="893"/>
      <c r="E7" s="893"/>
      <c r="F7" s="893"/>
      <c r="G7" s="893"/>
      <c r="H7" s="893"/>
      <c r="I7" s="893"/>
      <c r="J7" s="893"/>
      <c r="K7" s="893"/>
      <c r="L7" s="893"/>
      <c r="M7" s="893"/>
      <c r="N7" s="893"/>
      <c r="O7" s="893"/>
      <c r="P7" s="894"/>
      <c r="Q7" s="946" t="s">
        <v>286</v>
      </c>
      <c r="R7" s="947"/>
      <c r="S7" s="947"/>
      <c r="T7" s="947"/>
      <c r="U7" s="947"/>
      <c r="V7" s="947"/>
      <c r="W7" s="947"/>
      <c r="X7" s="947"/>
      <c r="Y7" s="947"/>
      <c r="Z7" s="947"/>
      <c r="AA7" s="947"/>
      <c r="AB7" s="947"/>
      <c r="AC7" s="947"/>
      <c r="AD7" s="947"/>
      <c r="AE7" s="947"/>
      <c r="AF7" s="947"/>
      <c r="AG7" s="948"/>
      <c r="AJ7" s="346"/>
      <c r="AK7" s="346"/>
      <c r="AL7" s="346"/>
    </row>
    <row r="8" spans="1:79" ht="75" customHeight="1" thickBot="1" x14ac:dyDescent="0.4">
      <c r="C8" s="906" t="s">
        <v>148</v>
      </c>
      <c r="D8" s="347" t="s">
        <v>317</v>
      </c>
      <c r="E8" s="348" t="s">
        <v>326</v>
      </c>
      <c r="F8" s="906" t="s">
        <v>192</v>
      </c>
      <c r="G8" s="944" t="s">
        <v>193</v>
      </c>
      <c r="H8" s="944" t="s">
        <v>194</v>
      </c>
      <c r="I8" s="944" t="s">
        <v>195</v>
      </c>
      <c r="J8" s="944" t="s">
        <v>196</v>
      </c>
      <c r="K8" s="944" t="s">
        <v>197</v>
      </c>
      <c r="L8" s="944" t="s">
        <v>198</v>
      </c>
      <c r="M8" s="944" t="s">
        <v>199</v>
      </c>
      <c r="N8" s="944" t="s">
        <v>200</v>
      </c>
      <c r="O8" s="944" t="s">
        <v>201</v>
      </c>
      <c r="P8" s="944" t="s">
        <v>122</v>
      </c>
      <c r="Q8" s="349" t="s">
        <v>148</v>
      </c>
      <c r="R8" s="350" t="s">
        <v>317</v>
      </c>
      <c r="S8" s="350" t="s">
        <v>323</v>
      </c>
      <c r="T8" s="351" t="s">
        <v>192</v>
      </c>
      <c r="U8" s="351" t="s">
        <v>193</v>
      </c>
      <c r="V8" s="351" t="s">
        <v>194</v>
      </c>
      <c r="W8" s="351" t="s">
        <v>335</v>
      </c>
      <c r="X8" s="351" t="s">
        <v>196</v>
      </c>
      <c r="Y8" s="351" t="s">
        <v>197</v>
      </c>
      <c r="Z8" s="351" t="s">
        <v>334</v>
      </c>
      <c r="AA8" s="351" t="s">
        <v>333</v>
      </c>
      <c r="AB8" s="351" t="s">
        <v>200</v>
      </c>
      <c r="AC8" s="949" t="s">
        <v>293</v>
      </c>
      <c r="AD8" s="352" t="s">
        <v>279</v>
      </c>
      <c r="AE8" s="351" t="s">
        <v>280</v>
      </c>
      <c r="AF8" s="352" t="s">
        <v>267</v>
      </c>
      <c r="AG8" s="353" t="s">
        <v>265</v>
      </c>
      <c r="AJ8" s="346"/>
      <c r="AK8" s="354"/>
      <c r="AL8" s="346"/>
      <c r="CA8" s="355"/>
    </row>
    <row r="9" spans="1:79" ht="87.5" thickBot="1" x14ac:dyDescent="0.4">
      <c r="C9" s="952"/>
      <c r="D9" s="356" t="s">
        <v>321</v>
      </c>
      <c r="E9" s="357" t="s">
        <v>322</v>
      </c>
      <c r="F9" s="952"/>
      <c r="G9" s="945"/>
      <c r="H9" s="945"/>
      <c r="I9" s="945"/>
      <c r="J9" s="945"/>
      <c r="K9" s="945"/>
      <c r="L9" s="945"/>
      <c r="M9" s="945"/>
      <c r="N9" s="945"/>
      <c r="O9" s="945"/>
      <c r="P9" s="945"/>
      <c r="Q9" s="358" t="s">
        <v>268</v>
      </c>
      <c r="R9" s="359" t="s">
        <v>268</v>
      </c>
      <c r="S9" s="359" t="s">
        <v>268</v>
      </c>
      <c r="T9" s="359" t="s">
        <v>268</v>
      </c>
      <c r="U9" s="359" t="s">
        <v>268</v>
      </c>
      <c r="V9" s="359" t="s">
        <v>268</v>
      </c>
      <c r="W9" s="359" t="s">
        <v>268</v>
      </c>
      <c r="X9" s="359" t="s">
        <v>268</v>
      </c>
      <c r="Y9" s="278" t="s">
        <v>268</v>
      </c>
      <c r="Z9" s="278" t="s">
        <v>268</v>
      </c>
      <c r="AA9" s="278" t="s">
        <v>268</v>
      </c>
      <c r="AB9" s="278" t="s">
        <v>268</v>
      </c>
      <c r="AC9" s="950"/>
      <c r="AD9" s="360" t="s">
        <v>284</v>
      </c>
      <c r="AE9" s="279" t="s">
        <v>269</v>
      </c>
      <c r="AF9" s="360" t="s">
        <v>270</v>
      </c>
      <c r="AG9" s="280" t="s">
        <v>271</v>
      </c>
      <c r="AJ9" s="346"/>
      <c r="AK9" s="361"/>
      <c r="AL9" s="346"/>
    </row>
    <row r="10" spans="1:79" ht="15" thickBot="1" x14ac:dyDescent="0.4">
      <c r="C10" s="362" t="s">
        <v>202</v>
      </c>
      <c r="D10" s="362" t="s">
        <v>204</v>
      </c>
      <c r="E10" s="362" t="s">
        <v>203</v>
      </c>
      <c r="F10" s="363" t="s">
        <v>205</v>
      </c>
      <c r="G10" s="364">
        <v>5</v>
      </c>
      <c r="H10" s="365" t="s">
        <v>254</v>
      </c>
      <c r="I10" s="365" t="s">
        <v>255</v>
      </c>
      <c r="J10" s="366" t="s">
        <v>308</v>
      </c>
      <c r="K10" s="366" t="s">
        <v>256</v>
      </c>
      <c r="L10" s="367" t="s">
        <v>309</v>
      </c>
      <c r="M10" s="368" t="s">
        <v>256</v>
      </c>
      <c r="N10" s="369" t="s">
        <v>310</v>
      </c>
      <c r="O10" s="365" t="s">
        <v>311</v>
      </c>
      <c r="P10" s="370" t="s">
        <v>138</v>
      </c>
      <c r="Q10" s="371" t="str">
        <f>C10</f>
        <v>Exemple : Partenaire X</v>
      </c>
      <c r="R10" s="372" t="str">
        <f t="shared" ref="R10:R30" si="0">E10</f>
        <v xml:space="preserve">Outils-num-agri-ali </v>
      </c>
      <c r="S10" s="372" t="str">
        <f t="shared" ref="S10:S30" si="1">D10</f>
        <v xml:space="preserve">Projets groupes opérationnels </v>
      </c>
      <c r="T10" s="372" t="str">
        <f t="shared" ref="T10:AC25" si="2">F10</f>
        <v xml:space="preserve">séminaire </v>
      </c>
      <c r="U10" s="372">
        <f t="shared" si="2"/>
        <v>5</v>
      </c>
      <c r="V10" s="372" t="str">
        <f t="shared" si="2"/>
        <v>11,88</v>
      </c>
      <c r="W10" s="372" t="str">
        <f t="shared" si="2"/>
        <v>12</v>
      </c>
      <c r="X10" s="372" t="str">
        <f t="shared" si="2"/>
        <v>=F10*G10*H10</v>
      </c>
      <c r="Y10" s="372" t="str">
        <f t="shared" si="2"/>
        <v>4</v>
      </c>
      <c r="Z10" s="372" t="str">
        <f t="shared" si="2"/>
        <v>=F10*J10*20</v>
      </c>
      <c r="AA10" s="372" t="str">
        <f t="shared" si="2"/>
        <v>4</v>
      </c>
      <c r="AB10" s="372" t="str">
        <f t="shared" si="2"/>
        <v>=F10*L10*17,7</v>
      </c>
      <c r="AC10" s="373" t="str">
        <f t="shared" si="2"/>
        <v>=I10+K10+M10</v>
      </c>
      <c r="AD10" s="374"/>
      <c r="AE10" s="375"/>
      <c r="AF10" s="376"/>
      <c r="AG10" s="377"/>
      <c r="AJ10" s="346"/>
      <c r="AK10" s="378"/>
      <c r="AL10" s="346"/>
    </row>
    <row r="11" spans="1:79" x14ac:dyDescent="0.35">
      <c r="C11" s="425"/>
      <c r="D11" s="426"/>
      <c r="E11" s="427"/>
      <c r="F11" s="111"/>
      <c r="G11" s="112"/>
      <c r="H11" s="113"/>
      <c r="I11" s="113"/>
      <c r="J11" s="379">
        <f>G11*H11*I11</f>
        <v>0</v>
      </c>
      <c r="K11" s="114"/>
      <c r="L11" s="380">
        <f>G11*K11*20</f>
        <v>0</v>
      </c>
      <c r="M11" s="115"/>
      <c r="N11" s="116">
        <f>G11*M11*17.7</f>
        <v>0</v>
      </c>
      <c r="O11" s="117">
        <f>J11+L11+N11</f>
        <v>0</v>
      </c>
      <c r="P11" s="432" t="s">
        <v>138</v>
      </c>
      <c r="Q11" s="381">
        <f t="shared" ref="Q11:AC30" si="3">C11</f>
        <v>0</v>
      </c>
      <c r="R11" s="382">
        <f t="shared" si="0"/>
        <v>0</v>
      </c>
      <c r="S11" s="382">
        <f t="shared" si="1"/>
        <v>0</v>
      </c>
      <c r="T11" s="382">
        <f t="shared" si="2"/>
        <v>0</v>
      </c>
      <c r="U11" s="382">
        <f t="shared" si="2"/>
        <v>0</v>
      </c>
      <c r="V11" s="382">
        <f t="shared" si="2"/>
        <v>0</v>
      </c>
      <c r="W11" s="382">
        <f t="shared" si="2"/>
        <v>0</v>
      </c>
      <c r="X11" s="382">
        <f t="shared" si="2"/>
        <v>0</v>
      </c>
      <c r="Y11" s="382">
        <f t="shared" si="2"/>
        <v>0</v>
      </c>
      <c r="Z11" s="383">
        <f t="shared" si="2"/>
        <v>0</v>
      </c>
      <c r="AA11" s="382">
        <f t="shared" si="2"/>
        <v>0</v>
      </c>
      <c r="AB11" s="384">
        <f t="shared" si="2"/>
        <v>0</v>
      </c>
      <c r="AC11" s="385">
        <f t="shared" si="2"/>
        <v>0</v>
      </c>
      <c r="AD11" s="386">
        <f>AC11</f>
        <v>0</v>
      </c>
      <c r="AE11" s="387"/>
      <c r="AF11" s="388" t="str" cm="1">
        <f t="array" ref="AF11">_xlfn.IFS(AD11&gt;O11,"KO : Le montant retenu est supérieur au montant présenté. Merci de revoir la ligne de dépense ou plafonner son montant.",O11=0,"",AD11=O11,"OK",AD11&lt;O11,"Montant instruit inférieur au montant présenté.")</f>
        <v/>
      </c>
      <c r="AG11" s="389">
        <f>O11-AD11</f>
        <v>0</v>
      </c>
      <c r="AJ11" s="346"/>
      <c r="AK11" s="346"/>
      <c r="AL11" s="346"/>
    </row>
    <row r="12" spans="1:79" x14ac:dyDescent="0.35">
      <c r="C12" s="428"/>
      <c r="D12" s="426"/>
      <c r="E12" s="429"/>
      <c r="F12" s="97"/>
      <c r="G12" s="98"/>
      <c r="H12" s="99"/>
      <c r="I12" s="99"/>
      <c r="J12" s="390">
        <f t="shared" ref="J12:J30" si="4">G12*H12*I12</f>
        <v>0</v>
      </c>
      <c r="K12" s="100"/>
      <c r="L12" s="391">
        <f t="shared" ref="L12:L30" si="5">G12*K12*20</f>
        <v>0</v>
      </c>
      <c r="M12" s="101"/>
      <c r="N12" s="102">
        <f t="shared" ref="N12:N30" si="6">G12*M12*17.7</f>
        <v>0</v>
      </c>
      <c r="O12" s="103">
        <f t="shared" ref="O12:O30" si="7">J12+L12+N12</f>
        <v>0</v>
      </c>
      <c r="P12" s="433" t="s">
        <v>138</v>
      </c>
      <c r="Q12" s="392">
        <f t="shared" si="3"/>
        <v>0</v>
      </c>
      <c r="R12" s="393">
        <f t="shared" si="0"/>
        <v>0</v>
      </c>
      <c r="S12" s="393">
        <f t="shared" si="1"/>
        <v>0</v>
      </c>
      <c r="T12" s="393">
        <f t="shared" si="2"/>
        <v>0</v>
      </c>
      <c r="U12" s="393">
        <f t="shared" si="2"/>
        <v>0</v>
      </c>
      <c r="V12" s="393">
        <f t="shared" si="2"/>
        <v>0</v>
      </c>
      <c r="W12" s="393">
        <f t="shared" si="2"/>
        <v>0</v>
      </c>
      <c r="X12" s="393">
        <f t="shared" si="2"/>
        <v>0</v>
      </c>
      <c r="Y12" s="393">
        <f t="shared" si="2"/>
        <v>0</v>
      </c>
      <c r="Z12" s="394">
        <f t="shared" si="2"/>
        <v>0</v>
      </c>
      <c r="AA12" s="393">
        <f t="shared" si="2"/>
        <v>0</v>
      </c>
      <c r="AB12" s="395">
        <f t="shared" si="2"/>
        <v>0</v>
      </c>
      <c r="AC12" s="396">
        <f t="shared" si="2"/>
        <v>0</v>
      </c>
      <c r="AD12" s="397">
        <f t="shared" ref="AD12:AD30" si="8">AC12</f>
        <v>0</v>
      </c>
      <c r="AE12" s="387"/>
      <c r="AF12" s="388" t="str" cm="1">
        <f t="array" ref="AF12">_xlfn.IFS(AD12&gt;O12,"KO : Le montant retenu est supérieur au montant présenté. Merci de revoir la ligne de dépense ou plafonner son montant.",O12=0,"",AD12=O12,"OK",AD12&lt;O12,"Montant instruit inférieur au montant présenté.")</f>
        <v/>
      </c>
      <c r="AG12" s="389">
        <f t="shared" ref="AG12:AG30" si="9">O12-AD12</f>
        <v>0</v>
      </c>
      <c r="AJ12" s="346"/>
      <c r="AK12" s="346"/>
      <c r="AL12" s="346"/>
    </row>
    <row r="13" spans="1:79" x14ac:dyDescent="0.35">
      <c r="C13" s="428"/>
      <c r="D13" s="426"/>
      <c r="E13" s="429"/>
      <c r="F13" s="97"/>
      <c r="G13" s="98"/>
      <c r="H13" s="99"/>
      <c r="I13" s="99"/>
      <c r="J13" s="390">
        <f t="shared" si="4"/>
        <v>0</v>
      </c>
      <c r="K13" s="100"/>
      <c r="L13" s="391">
        <f t="shared" si="5"/>
        <v>0</v>
      </c>
      <c r="M13" s="101"/>
      <c r="N13" s="102">
        <f t="shared" si="6"/>
        <v>0</v>
      </c>
      <c r="O13" s="103">
        <f t="shared" si="7"/>
        <v>0</v>
      </c>
      <c r="P13" s="433" t="s">
        <v>138</v>
      </c>
      <c r="Q13" s="392">
        <f t="shared" si="3"/>
        <v>0</v>
      </c>
      <c r="R13" s="393">
        <f t="shared" si="0"/>
        <v>0</v>
      </c>
      <c r="S13" s="393">
        <f t="shared" si="1"/>
        <v>0</v>
      </c>
      <c r="T13" s="393">
        <f t="shared" si="2"/>
        <v>0</v>
      </c>
      <c r="U13" s="393">
        <f t="shared" si="2"/>
        <v>0</v>
      </c>
      <c r="V13" s="393">
        <f t="shared" si="2"/>
        <v>0</v>
      </c>
      <c r="W13" s="393">
        <f t="shared" si="2"/>
        <v>0</v>
      </c>
      <c r="X13" s="393">
        <f t="shared" si="2"/>
        <v>0</v>
      </c>
      <c r="Y13" s="393">
        <f t="shared" si="2"/>
        <v>0</v>
      </c>
      <c r="Z13" s="394">
        <f t="shared" si="2"/>
        <v>0</v>
      </c>
      <c r="AA13" s="393">
        <f t="shared" si="2"/>
        <v>0</v>
      </c>
      <c r="AB13" s="395">
        <f t="shared" si="2"/>
        <v>0</v>
      </c>
      <c r="AC13" s="396">
        <f t="shared" si="2"/>
        <v>0</v>
      </c>
      <c r="AD13" s="397">
        <f t="shared" si="8"/>
        <v>0</v>
      </c>
      <c r="AE13" s="387"/>
      <c r="AF13" s="388" t="str" cm="1">
        <f t="array" ref="AF13">_xlfn.IFS(AD13&gt;O13,"KO : Le montant retenu est supérieur au montant présenté. Merci de revoir la ligne de dépense ou plafonner son montant.",O13=0,"",AD13=O13,"OK",AD13&lt;O13,"Montant instruit inférieur au montant présenté.")</f>
        <v/>
      </c>
      <c r="AG13" s="389">
        <f t="shared" si="9"/>
        <v>0</v>
      </c>
      <c r="AJ13" s="346"/>
      <c r="AK13" s="346"/>
      <c r="AL13" s="346"/>
    </row>
    <row r="14" spans="1:79" x14ac:dyDescent="0.35">
      <c r="C14" s="428"/>
      <c r="D14" s="426"/>
      <c r="E14" s="429"/>
      <c r="F14" s="97"/>
      <c r="G14" s="98"/>
      <c r="H14" s="99"/>
      <c r="I14" s="99"/>
      <c r="J14" s="390">
        <f t="shared" si="4"/>
        <v>0</v>
      </c>
      <c r="K14" s="100"/>
      <c r="L14" s="391">
        <f t="shared" si="5"/>
        <v>0</v>
      </c>
      <c r="M14" s="101"/>
      <c r="N14" s="102">
        <f t="shared" si="6"/>
        <v>0</v>
      </c>
      <c r="O14" s="103">
        <f t="shared" si="7"/>
        <v>0</v>
      </c>
      <c r="P14" s="433" t="s">
        <v>138</v>
      </c>
      <c r="Q14" s="392">
        <f t="shared" si="3"/>
        <v>0</v>
      </c>
      <c r="R14" s="393">
        <f t="shared" si="0"/>
        <v>0</v>
      </c>
      <c r="S14" s="393">
        <f t="shared" si="1"/>
        <v>0</v>
      </c>
      <c r="T14" s="393">
        <f t="shared" si="2"/>
        <v>0</v>
      </c>
      <c r="U14" s="393">
        <f t="shared" si="2"/>
        <v>0</v>
      </c>
      <c r="V14" s="393">
        <f t="shared" si="2"/>
        <v>0</v>
      </c>
      <c r="W14" s="393">
        <f t="shared" si="2"/>
        <v>0</v>
      </c>
      <c r="X14" s="393">
        <f t="shared" si="2"/>
        <v>0</v>
      </c>
      <c r="Y14" s="393">
        <f t="shared" si="2"/>
        <v>0</v>
      </c>
      <c r="Z14" s="394">
        <f t="shared" si="2"/>
        <v>0</v>
      </c>
      <c r="AA14" s="393">
        <f t="shared" si="2"/>
        <v>0</v>
      </c>
      <c r="AB14" s="395">
        <f t="shared" si="2"/>
        <v>0</v>
      </c>
      <c r="AC14" s="396">
        <f t="shared" si="2"/>
        <v>0</v>
      </c>
      <c r="AD14" s="397">
        <f t="shared" si="8"/>
        <v>0</v>
      </c>
      <c r="AE14" s="387"/>
      <c r="AF14" s="388" t="str" cm="1">
        <f t="array" ref="AF14">_xlfn.IFS(AD14&gt;O14,"KO : Le montant retenu est supérieur au montant présenté. Merci de revoir la ligne de dépense ou plafonner son montant.",O14=0,"",AD14=O14,"OK",AD14&lt;O14,"Montant instruit inférieur au montant présenté.")</f>
        <v/>
      </c>
      <c r="AG14" s="389">
        <f t="shared" si="9"/>
        <v>0</v>
      </c>
      <c r="AJ14" s="346"/>
      <c r="AK14" s="346"/>
      <c r="AL14" s="346"/>
    </row>
    <row r="15" spans="1:79" x14ac:dyDescent="0.35">
      <c r="C15" s="428"/>
      <c r="D15" s="426"/>
      <c r="E15" s="429"/>
      <c r="F15" s="97"/>
      <c r="G15" s="98"/>
      <c r="H15" s="99"/>
      <c r="I15" s="99"/>
      <c r="J15" s="390">
        <f t="shared" si="4"/>
        <v>0</v>
      </c>
      <c r="K15" s="100"/>
      <c r="L15" s="391">
        <f t="shared" si="5"/>
        <v>0</v>
      </c>
      <c r="M15" s="101"/>
      <c r="N15" s="102">
        <f t="shared" si="6"/>
        <v>0</v>
      </c>
      <c r="O15" s="103">
        <f t="shared" si="7"/>
        <v>0</v>
      </c>
      <c r="P15" s="433" t="s">
        <v>138</v>
      </c>
      <c r="Q15" s="392">
        <f t="shared" si="3"/>
        <v>0</v>
      </c>
      <c r="R15" s="393">
        <f t="shared" si="0"/>
        <v>0</v>
      </c>
      <c r="S15" s="393">
        <f t="shared" si="1"/>
        <v>0</v>
      </c>
      <c r="T15" s="393">
        <f t="shared" si="2"/>
        <v>0</v>
      </c>
      <c r="U15" s="393">
        <f t="shared" si="2"/>
        <v>0</v>
      </c>
      <c r="V15" s="393">
        <f t="shared" si="2"/>
        <v>0</v>
      </c>
      <c r="W15" s="393">
        <f t="shared" si="2"/>
        <v>0</v>
      </c>
      <c r="X15" s="393">
        <f t="shared" si="2"/>
        <v>0</v>
      </c>
      <c r="Y15" s="393">
        <f t="shared" si="2"/>
        <v>0</v>
      </c>
      <c r="Z15" s="394">
        <f t="shared" si="2"/>
        <v>0</v>
      </c>
      <c r="AA15" s="393">
        <f t="shared" si="2"/>
        <v>0</v>
      </c>
      <c r="AB15" s="395">
        <f t="shared" si="2"/>
        <v>0</v>
      </c>
      <c r="AC15" s="396">
        <f t="shared" si="2"/>
        <v>0</v>
      </c>
      <c r="AD15" s="397">
        <f t="shared" si="8"/>
        <v>0</v>
      </c>
      <c r="AE15" s="387"/>
      <c r="AF15" s="388" t="str" cm="1">
        <f t="array" ref="AF15">_xlfn.IFS(AD15&gt;O15,"KO : Le montant retenu est supérieur au montant présenté. Merci de revoir la ligne de dépense ou plafonner son montant.",O15=0,"",AD15=O15,"OK",AD15&lt;O15,"Montant instruit inférieur au montant présenté.")</f>
        <v/>
      </c>
      <c r="AG15" s="389">
        <f t="shared" si="9"/>
        <v>0</v>
      </c>
      <c r="AJ15" s="346"/>
      <c r="AK15" s="346"/>
      <c r="AL15" s="346"/>
    </row>
    <row r="16" spans="1:79" x14ac:dyDescent="0.35">
      <c r="C16" s="428"/>
      <c r="D16" s="426"/>
      <c r="E16" s="429"/>
      <c r="F16" s="97"/>
      <c r="G16" s="98"/>
      <c r="H16" s="99"/>
      <c r="I16" s="99"/>
      <c r="J16" s="390">
        <f t="shared" si="4"/>
        <v>0</v>
      </c>
      <c r="K16" s="100"/>
      <c r="L16" s="391">
        <f t="shared" si="5"/>
        <v>0</v>
      </c>
      <c r="M16" s="101"/>
      <c r="N16" s="102">
        <f t="shared" si="6"/>
        <v>0</v>
      </c>
      <c r="O16" s="103">
        <f t="shared" si="7"/>
        <v>0</v>
      </c>
      <c r="P16" s="433" t="s">
        <v>138</v>
      </c>
      <c r="Q16" s="392">
        <f t="shared" si="3"/>
        <v>0</v>
      </c>
      <c r="R16" s="393">
        <f t="shared" si="0"/>
        <v>0</v>
      </c>
      <c r="S16" s="393">
        <f t="shared" si="1"/>
        <v>0</v>
      </c>
      <c r="T16" s="393">
        <f t="shared" si="2"/>
        <v>0</v>
      </c>
      <c r="U16" s="393">
        <f t="shared" si="2"/>
        <v>0</v>
      </c>
      <c r="V16" s="393">
        <f t="shared" si="2"/>
        <v>0</v>
      </c>
      <c r="W16" s="393">
        <f t="shared" si="2"/>
        <v>0</v>
      </c>
      <c r="X16" s="393">
        <f t="shared" si="2"/>
        <v>0</v>
      </c>
      <c r="Y16" s="393">
        <f t="shared" si="2"/>
        <v>0</v>
      </c>
      <c r="Z16" s="394">
        <f t="shared" si="2"/>
        <v>0</v>
      </c>
      <c r="AA16" s="393">
        <f t="shared" si="2"/>
        <v>0</v>
      </c>
      <c r="AB16" s="395">
        <f t="shared" si="2"/>
        <v>0</v>
      </c>
      <c r="AC16" s="396">
        <f t="shared" si="2"/>
        <v>0</v>
      </c>
      <c r="AD16" s="397">
        <f t="shared" si="8"/>
        <v>0</v>
      </c>
      <c r="AE16" s="387"/>
      <c r="AF16" s="388" t="str" cm="1">
        <f t="array" ref="AF16">_xlfn.IFS(AD16&gt;O16,"KO : Le montant retenu est supérieur au montant présenté. Merci de revoir la ligne de dépense ou plafonner son montant.",O16=0,"",AD16=O16,"OK",AD16&lt;O16,"Montant instruit inférieur au montant présenté.")</f>
        <v/>
      </c>
      <c r="AG16" s="389">
        <f t="shared" si="9"/>
        <v>0</v>
      </c>
      <c r="AJ16" s="346"/>
      <c r="AK16" s="346"/>
      <c r="AL16" s="346"/>
    </row>
    <row r="17" spans="3:38" x14ac:dyDescent="0.35">
      <c r="C17" s="428"/>
      <c r="D17" s="426"/>
      <c r="E17" s="429"/>
      <c r="F17" s="97"/>
      <c r="G17" s="98"/>
      <c r="H17" s="99"/>
      <c r="I17" s="99"/>
      <c r="J17" s="390">
        <f t="shared" si="4"/>
        <v>0</v>
      </c>
      <c r="K17" s="100"/>
      <c r="L17" s="391">
        <f t="shared" si="5"/>
        <v>0</v>
      </c>
      <c r="M17" s="101"/>
      <c r="N17" s="102">
        <f t="shared" si="6"/>
        <v>0</v>
      </c>
      <c r="O17" s="103">
        <f t="shared" si="7"/>
        <v>0</v>
      </c>
      <c r="P17" s="433" t="s">
        <v>138</v>
      </c>
      <c r="Q17" s="392">
        <f t="shared" si="3"/>
        <v>0</v>
      </c>
      <c r="R17" s="393">
        <f t="shared" si="0"/>
        <v>0</v>
      </c>
      <c r="S17" s="393">
        <f t="shared" si="1"/>
        <v>0</v>
      </c>
      <c r="T17" s="393">
        <f t="shared" si="2"/>
        <v>0</v>
      </c>
      <c r="U17" s="393">
        <f t="shared" si="2"/>
        <v>0</v>
      </c>
      <c r="V17" s="393">
        <f t="shared" si="2"/>
        <v>0</v>
      </c>
      <c r="W17" s="393">
        <f t="shared" si="2"/>
        <v>0</v>
      </c>
      <c r="X17" s="393">
        <f t="shared" si="2"/>
        <v>0</v>
      </c>
      <c r="Y17" s="393">
        <f t="shared" si="2"/>
        <v>0</v>
      </c>
      <c r="Z17" s="394">
        <f t="shared" si="2"/>
        <v>0</v>
      </c>
      <c r="AA17" s="393">
        <f t="shared" si="2"/>
        <v>0</v>
      </c>
      <c r="AB17" s="395">
        <f t="shared" si="2"/>
        <v>0</v>
      </c>
      <c r="AC17" s="396">
        <f t="shared" si="2"/>
        <v>0</v>
      </c>
      <c r="AD17" s="397">
        <f t="shared" si="8"/>
        <v>0</v>
      </c>
      <c r="AE17" s="387"/>
      <c r="AF17" s="388" t="str" cm="1">
        <f t="array" ref="AF17">_xlfn.IFS(AD17&gt;O17,"KO : Le montant retenu est supérieur au montant présenté. Merci de revoir la ligne de dépense ou plafonner son montant.",O17=0,"",AD17=O17,"OK",AD17&lt;O17,"Montant instruit inférieur au montant présenté.")</f>
        <v/>
      </c>
      <c r="AG17" s="389">
        <f t="shared" si="9"/>
        <v>0</v>
      </c>
      <c r="AJ17" s="346"/>
      <c r="AK17" s="346"/>
      <c r="AL17" s="346"/>
    </row>
    <row r="18" spans="3:38" x14ac:dyDescent="0.35">
      <c r="C18" s="428"/>
      <c r="D18" s="426"/>
      <c r="E18" s="429"/>
      <c r="F18" s="97"/>
      <c r="G18" s="98"/>
      <c r="H18" s="99"/>
      <c r="I18" s="99"/>
      <c r="J18" s="390">
        <f t="shared" si="4"/>
        <v>0</v>
      </c>
      <c r="K18" s="100"/>
      <c r="L18" s="391">
        <f t="shared" si="5"/>
        <v>0</v>
      </c>
      <c r="M18" s="101"/>
      <c r="N18" s="102">
        <f t="shared" si="6"/>
        <v>0</v>
      </c>
      <c r="O18" s="103">
        <f t="shared" si="7"/>
        <v>0</v>
      </c>
      <c r="P18" s="433" t="s">
        <v>138</v>
      </c>
      <c r="Q18" s="392">
        <f t="shared" si="3"/>
        <v>0</v>
      </c>
      <c r="R18" s="393">
        <f t="shared" si="0"/>
        <v>0</v>
      </c>
      <c r="S18" s="393">
        <f t="shared" si="1"/>
        <v>0</v>
      </c>
      <c r="T18" s="393">
        <f t="shared" si="2"/>
        <v>0</v>
      </c>
      <c r="U18" s="393">
        <f t="shared" si="2"/>
        <v>0</v>
      </c>
      <c r="V18" s="393">
        <f t="shared" si="2"/>
        <v>0</v>
      </c>
      <c r="W18" s="393">
        <f t="shared" si="2"/>
        <v>0</v>
      </c>
      <c r="X18" s="393">
        <f t="shared" si="2"/>
        <v>0</v>
      </c>
      <c r="Y18" s="393">
        <f t="shared" si="2"/>
        <v>0</v>
      </c>
      <c r="Z18" s="394">
        <f t="shared" si="2"/>
        <v>0</v>
      </c>
      <c r="AA18" s="393">
        <f t="shared" si="2"/>
        <v>0</v>
      </c>
      <c r="AB18" s="395">
        <f t="shared" si="2"/>
        <v>0</v>
      </c>
      <c r="AC18" s="396">
        <f t="shared" si="2"/>
        <v>0</v>
      </c>
      <c r="AD18" s="397">
        <f t="shared" si="8"/>
        <v>0</v>
      </c>
      <c r="AE18" s="387"/>
      <c r="AF18" s="388" t="str" cm="1">
        <f t="array" ref="AF18">_xlfn.IFS(AD18&gt;O18,"KO : Le montant retenu est supérieur au montant présenté. Merci de revoir la ligne de dépense ou plafonner son montant.",O18=0,"",AD18=O18,"OK",AD18&lt;O18,"Montant instruit inférieur au montant présenté.")</f>
        <v/>
      </c>
      <c r="AG18" s="389">
        <f t="shared" si="9"/>
        <v>0</v>
      </c>
    </row>
    <row r="19" spans="3:38" x14ac:dyDescent="0.35">
      <c r="C19" s="428"/>
      <c r="D19" s="426"/>
      <c r="E19" s="429"/>
      <c r="F19" s="97"/>
      <c r="G19" s="98"/>
      <c r="H19" s="99"/>
      <c r="I19" s="99"/>
      <c r="J19" s="390">
        <f t="shared" si="4"/>
        <v>0</v>
      </c>
      <c r="K19" s="100"/>
      <c r="L19" s="391">
        <f t="shared" si="5"/>
        <v>0</v>
      </c>
      <c r="M19" s="101"/>
      <c r="N19" s="102">
        <f t="shared" si="6"/>
        <v>0</v>
      </c>
      <c r="O19" s="103">
        <f t="shared" si="7"/>
        <v>0</v>
      </c>
      <c r="P19" s="433" t="s">
        <v>138</v>
      </c>
      <c r="Q19" s="392">
        <f t="shared" si="3"/>
        <v>0</v>
      </c>
      <c r="R19" s="393">
        <f t="shared" si="0"/>
        <v>0</v>
      </c>
      <c r="S19" s="393">
        <f t="shared" si="1"/>
        <v>0</v>
      </c>
      <c r="T19" s="393">
        <f t="shared" si="2"/>
        <v>0</v>
      </c>
      <c r="U19" s="393">
        <f t="shared" si="2"/>
        <v>0</v>
      </c>
      <c r="V19" s="393">
        <f t="shared" si="2"/>
        <v>0</v>
      </c>
      <c r="W19" s="393">
        <f t="shared" si="2"/>
        <v>0</v>
      </c>
      <c r="X19" s="393">
        <f t="shared" si="2"/>
        <v>0</v>
      </c>
      <c r="Y19" s="393">
        <f t="shared" si="2"/>
        <v>0</v>
      </c>
      <c r="Z19" s="394">
        <f t="shared" si="2"/>
        <v>0</v>
      </c>
      <c r="AA19" s="393">
        <f t="shared" si="2"/>
        <v>0</v>
      </c>
      <c r="AB19" s="395">
        <f t="shared" si="2"/>
        <v>0</v>
      </c>
      <c r="AC19" s="396">
        <f t="shared" si="2"/>
        <v>0</v>
      </c>
      <c r="AD19" s="397">
        <f t="shared" si="8"/>
        <v>0</v>
      </c>
      <c r="AE19" s="387"/>
      <c r="AF19" s="388" t="str" cm="1">
        <f t="array" ref="AF19">_xlfn.IFS(AD19&gt;O19,"KO : Le montant retenu est supérieur au montant présenté. Merci de revoir la ligne de dépense ou plafonner son montant.",O19=0,"",AD19=O19,"OK",AD19&lt;O19,"Montant instruit inférieur au montant présenté.")</f>
        <v/>
      </c>
      <c r="AG19" s="389">
        <f t="shared" si="9"/>
        <v>0</v>
      </c>
    </row>
    <row r="20" spans="3:38" x14ac:dyDescent="0.35">
      <c r="C20" s="428"/>
      <c r="D20" s="426"/>
      <c r="E20" s="429"/>
      <c r="F20" s="97"/>
      <c r="G20" s="98"/>
      <c r="H20" s="99"/>
      <c r="I20" s="99"/>
      <c r="J20" s="390">
        <f t="shared" si="4"/>
        <v>0</v>
      </c>
      <c r="K20" s="100"/>
      <c r="L20" s="391">
        <f t="shared" si="5"/>
        <v>0</v>
      </c>
      <c r="M20" s="101"/>
      <c r="N20" s="102">
        <f t="shared" si="6"/>
        <v>0</v>
      </c>
      <c r="O20" s="103">
        <f t="shared" si="7"/>
        <v>0</v>
      </c>
      <c r="P20" s="433" t="s">
        <v>138</v>
      </c>
      <c r="Q20" s="392">
        <f t="shared" si="3"/>
        <v>0</v>
      </c>
      <c r="R20" s="393">
        <f t="shared" si="0"/>
        <v>0</v>
      </c>
      <c r="S20" s="393">
        <f t="shared" si="1"/>
        <v>0</v>
      </c>
      <c r="T20" s="393">
        <f t="shared" si="2"/>
        <v>0</v>
      </c>
      <c r="U20" s="393">
        <f t="shared" si="2"/>
        <v>0</v>
      </c>
      <c r="V20" s="393">
        <f t="shared" si="2"/>
        <v>0</v>
      </c>
      <c r="W20" s="393">
        <f t="shared" si="2"/>
        <v>0</v>
      </c>
      <c r="X20" s="393">
        <f t="shared" si="2"/>
        <v>0</v>
      </c>
      <c r="Y20" s="393">
        <f t="shared" si="2"/>
        <v>0</v>
      </c>
      <c r="Z20" s="394">
        <f t="shared" si="2"/>
        <v>0</v>
      </c>
      <c r="AA20" s="393">
        <f t="shared" si="2"/>
        <v>0</v>
      </c>
      <c r="AB20" s="395">
        <f t="shared" si="2"/>
        <v>0</v>
      </c>
      <c r="AC20" s="396">
        <f t="shared" si="2"/>
        <v>0</v>
      </c>
      <c r="AD20" s="397">
        <f t="shared" si="8"/>
        <v>0</v>
      </c>
      <c r="AE20" s="387"/>
      <c r="AF20" s="388" t="str" cm="1">
        <f t="array" ref="AF20">_xlfn.IFS(AD20&gt;O20,"KO : Le montant retenu est supérieur au montant présenté. Merci de revoir la ligne de dépense ou plafonner son montant.",O20=0,"",AD20=O20,"OK",AD20&lt;O20,"Montant instruit inférieur au montant présenté.")</f>
        <v/>
      </c>
      <c r="AG20" s="389">
        <f t="shared" si="9"/>
        <v>0</v>
      </c>
    </row>
    <row r="21" spans="3:38" x14ac:dyDescent="0.35">
      <c r="C21" s="428"/>
      <c r="D21" s="426"/>
      <c r="E21" s="429"/>
      <c r="F21" s="97"/>
      <c r="G21" s="98"/>
      <c r="H21" s="99"/>
      <c r="I21" s="99"/>
      <c r="J21" s="390">
        <f t="shared" si="4"/>
        <v>0</v>
      </c>
      <c r="K21" s="100"/>
      <c r="L21" s="391">
        <f t="shared" si="5"/>
        <v>0</v>
      </c>
      <c r="M21" s="101"/>
      <c r="N21" s="102">
        <f t="shared" si="6"/>
        <v>0</v>
      </c>
      <c r="O21" s="103">
        <f t="shared" si="7"/>
        <v>0</v>
      </c>
      <c r="P21" s="433" t="s">
        <v>138</v>
      </c>
      <c r="Q21" s="392">
        <f t="shared" si="3"/>
        <v>0</v>
      </c>
      <c r="R21" s="393">
        <f t="shared" si="0"/>
        <v>0</v>
      </c>
      <c r="S21" s="393">
        <f t="shared" si="1"/>
        <v>0</v>
      </c>
      <c r="T21" s="393">
        <f t="shared" si="2"/>
        <v>0</v>
      </c>
      <c r="U21" s="393">
        <f t="shared" si="2"/>
        <v>0</v>
      </c>
      <c r="V21" s="393">
        <f t="shared" si="2"/>
        <v>0</v>
      </c>
      <c r="W21" s="393">
        <f t="shared" si="2"/>
        <v>0</v>
      </c>
      <c r="X21" s="393">
        <f t="shared" si="2"/>
        <v>0</v>
      </c>
      <c r="Y21" s="393">
        <f t="shared" si="2"/>
        <v>0</v>
      </c>
      <c r="Z21" s="394">
        <f t="shared" si="2"/>
        <v>0</v>
      </c>
      <c r="AA21" s="393">
        <f t="shared" si="2"/>
        <v>0</v>
      </c>
      <c r="AB21" s="395">
        <f t="shared" si="2"/>
        <v>0</v>
      </c>
      <c r="AC21" s="396">
        <f t="shared" si="2"/>
        <v>0</v>
      </c>
      <c r="AD21" s="397">
        <f t="shared" si="8"/>
        <v>0</v>
      </c>
      <c r="AE21" s="387"/>
      <c r="AF21" s="388" t="str" cm="1">
        <f t="array" ref="AF21">_xlfn.IFS(AD21&gt;O21,"KO : Le montant retenu est supérieur au montant présenté. Merci de revoir la ligne de dépense ou plafonner son montant.",O21=0,"",AD21=O21,"OK",AD21&lt;O21,"Montant instruit inférieur au montant présenté.")</f>
        <v/>
      </c>
      <c r="AG21" s="389">
        <f t="shared" si="9"/>
        <v>0</v>
      </c>
    </row>
    <row r="22" spans="3:38" x14ac:dyDescent="0.35">
      <c r="C22" s="428"/>
      <c r="D22" s="426"/>
      <c r="E22" s="429"/>
      <c r="F22" s="97"/>
      <c r="G22" s="98"/>
      <c r="H22" s="99"/>
      <c r="I22" s="99"/>
      <c r="J22" s="390">
        <f t="shared" si="4"/>
        <v>0</v>
      </c>
      <c r="K22" s="100"/>
      <c r="L22" s="391">
        <f t="shared" si="5"/>
        <v>0</v>
      </c>
      <c r="M22" s="101"/>
      <c r="N22" s="102">
        <f t="shared" si="6"/>
        <v>0</v>
      </c>
      <c r="O22" s="103">
        <f t="shared" si="7"/>
        <v>0</v>
      </c>
      <c r="P22" s="433" t="s">
        <v>138</v>
      </c>
      <c r="Q22" s="392">
        <f t="shared" si="3"/>
        <v>0</v>
      </c>
      <c r="R22" s="393">
        <f t="shared" si="0"/>
        <v>0</v>
      </c>
      <c r="S22" s="393">
        <f t="shared" si="1"/>
        <v>0</v>
      </c>
      <c r="T22" s="393">
        <f t="shared" si="2"/>
        <v>0</v>
      </c>
      <c r="U22" s="393">
        <f t="shared" si="2"/>
        <v>0</v>
      </c>
      <c r="V22" s="393">
        <f t="shared" si="2"/>
        <v>0</v>
      </c>
      <c r="W22" s="393">
        <f t="shared" si="2"/>
        <v>0</v>
      </c>
      <c r="X22" s="393">
        <f t="shared" si="2"/>
        <v>0</v>
      </c>
      <c r="Y22" s="393">
        <f t="shared" si="2"/>
        <v>0</v>
      </c>
      <c r="Z22" s="394">
        <f t="shared" si="2"/>
        <v>0</v>
      </c>
      <c r="AA22" s="393">
        <f t="shared" si="2"/>
        <v>0</v>
      </c>
      <c r="AB22" s="395">
        <f t="shared" si="2"/>
        <v>0</v>
      </c>
      <c r="AC22" s="396">
        <f t="shared" si="2"/>
        <v>0</v>
      </c>
      <c r="AD22" s="397">
        <f t="shared" si="8"/>
        <v>0</v>
      </c>
      <c r="AE22" s="387"/>
      <c r="AF22" s="388" t="str" cm="1">
        <f t="array" ref="AF22">_xlfn.IFS(AD22&gt;O22,"KO : Le montant retenu est supérieur au montant présenté. Merci de revoir la ligne de dépense ou plafonner son montant.",O22=0,"",AD22=O22,"OK",AD22&lt;O22,"Montant instruit inférieur au montant présenté.")</f>
        <v/>
      </c>
      <c r="AG22" s="389">
        <f t="shared" si="9"/>
        <v>0</v>
      </c>
    </row>
    <row r="23" spans="3:38" x14ac:dyDescent="0.35">
      <c r="C23" s="428"/>
      <c r="D23" s="426"/>
      <c r="E23" s="429"/>
      <c r="F23" s="97"/>
      <c r="G23" s="98"/>
      <c r="H23" s="99"/>
      <c r="I23" s="99"/>
      <c r="J23" s="390">
        <f t="shared" si="4"/>
        <v>0</v>
      </c>
      <c r="K23" s="100"/>
      <c r="L23" s="391">
        <f t="shared" si="5"/>
        <v>0</v>
      </c>
      <c r="M23" s="101"/>
      <c r="N23" s="102">
        <f t="shared" si="6"/>
        <v>0</v>
      </c>
      <c r="O23" s="103">
        <f t="shared" si="7"/>
        <v>0</v>
      </c>
      <c r="P23" s="433" t="s">
        <v>138</v>
      </c>
      <c r="Q23" s="392">
        <f t="shared" si="3"/>
        <v>0</v>
      </c>
      <c r="R23" s="393">
        <f t="shared" si="0"/>
        <v>0</v>
      </c>
      <c r="S23" s="393">
        <f t="shared" si="1"/>
        <v>0</v>
      </c>
      <c r="T23" s="393">
        <f t="shared" si="2"/>
        <v>0</v>
      </c>
      <c r="U23" s="393">
        <f t="shared" si="2"/>
        <v>0</v>
      </c>
      <c r="V23" s="393">
        <f t="shared" si="2"/>
        <v>0</v>
      </c>
      <c r="W23" s="393">
        <f t="shared" si="2"/>
        <v>0</v>
      </c>
      <c r="X23" s="393">
        <f t="shared" si="2"/>
        <v>0</v>
      </c>
      <c r="Y23" s="393">
        <f t="shared" si="2"/>
        <v>0</v>
      </c>
      <c r="Z23" s="394">
        <f t="shared" si="2"/>
        <v>0</v>
      </c>
      <c r="AA23" s="393">
        <f t="shared" si="2"/>
        <v>0</v>
      </c>
      <c r="AB23" s="395">
        <f t="shared" si="2"/>
        <v>0</v>
      </c>
      <c r="AC23" s="396">
        <f t="shared" si="2"/>
        <v>0</v>
      </c>
      <c r="AD23" s="397">
        <f t="shared" si="8"/>
        <v>0</v>
      </c>
      <c r="AE23" s="387"/>
      <c r="AF23" s="388" t="str" cm="1">
        <f t="array" ref="AF23">_xlfn.IFS(AD23&gt;O23,"KO : Le montant retenu est supérieur au montant présenté. Merci de revoir la ligne de dépense ou plafonner son montant.",O23=0,"",AD23=O23,"OK",AD23&lt;O23,"Montant instruit inférieur au montant présenté.")</f>
        <v/>
      </c>
      <c r="AG23" s="389">
        <f t="shared" si="9"/>
        <v>0</v>
      </c>
    </row>
    <row r="24" spans="3:38" x14ac:dyDescent="0.35">
      <c r="C24" s="428"/>
      <c r="D24" s="426"/>
      <c r="E24" s="429"/>
      <c r="F24" s="97"/>
      <c r="G24" s="98"/>
      <c r="H24" s="99"/>
      <c r="I24" s="99"/>
      <c r="J24" s="390">
        <f t="shared" si="4"/>
        <v>0</v>
      </c>
      <c r="K24" s="100"/>
      <c r="L24" s="391">
        <f t="shared" si="5"/>
        <v>0</v>
      </c>
      <c r="M24" s="101"/>
      <c r="N24" s="102">
        <f t="shared" si="6"/>
        <v>0</v>
      </c>
      <c r="O24" s="103">
        <f t="shared" si="7"/>
        <v>0</v>
      </c>
      <c r="P24" s="433" t="s">
        <v>138</v>
      </c>
      <c r="Q24" s="392">
        <f t="shared" si="3"/>
        <v>0</v>
      </c>
      <c r="R24" s="393">
        <f t="shared" si="0"/>
        <v>0</v>
      </c>
      <c r="S24" s="393">
        <f t="shared" si="1"/>
        <v>0</v>
      </c>
      <c r="T24" s="393">
        <f t="shared" si="2"/>
        <v>0</v>
      </c>
      <c r="U24" s="393">
        <f t="shared" si="2"/>
        <v>0</v>
      </c>
      <c r="V24" s="393">
        <f t="shared" si="2"/>
        <v>0</v>
      </c>
      <c r="W24" s="393">
        <f t="shared" si="2"/>
        <v>0</v>
      </c>
      <c r="X24" s="393">
        <f t="shared" si="2"/>
        <v>0</v>
      </c>
      <c r="Y24" s="393">
        <f t="shared" si="2"/>
        <v>0</v>
      </c>
      <c r="Z24" s="394">
        <f t="shared" si="2"/>
        <v>0</v>
      </c>
      <c r="AA24" s="393">
        <f t="shared" si="2"/>
        <v>0</v>
      </c>
      <c r="AB24" s="395">
        <f t="shared" si="2"/>
        <v>0</v>
      </c>
      <c r="AC24" s="396">
        <f t="shared" si="2"/>
        <v>0</v>
      </c>
      <c r="AD24" s="397">
        <f t="shared" si="8"/>
        <v>0</v>
      </c>
      <c r="AE24" s="387"/>
      <c r="AF24" s="388" t="str" cm="1">
        <f t="array" ref="AF24">_xlfn.IFS(AD24&gt;O24,"KO : Le montant retenu est supérieur au montant présenté. Merci de revoir la ligne de dépense ou plafonner son montant.",O24=0,"",AD24=O24,"OK",AD24&lt;O24,"Montant instruit inférieur au montant présenté.")</f>
        <v/>
      </c>
      <c r="AG24" s="389">
        <f t="shared" si="9"/>
        <v>0</v>
      </c>
    </row>
    <row r="25" spans="3:38" x14ac:dyDescent="0.35">
      <c r="C25" s="428"/>
      <c r="D25" s="426"/>
      <c r="E25" s="429"/>
      <c r="F25" s="97"/>
      <c r="G25" s="98"/>
      <c r="H25" s="99"/>
      <c r="I25" s="99"/>
      <c r="J25" s="390">
        <f t="shared" si="4"/>
        <v>0</v>
      </c>
      <c r="K25" s="100"/>
      <c r="L25" s="391">
        <f t="shared" si="5"/>
        <v>0</v>
      </c>
      <c r="M25" s="101"/>
      <c r="N25" s="102">
        <f t="shared" si="6"/>
        <v>0</v>
      </c>
      <c r="O25" s="103">
        <f t="shared" si="7"/>
        <v>0</v>
      </c>
      <c r="P25" s="433" t="s">
        <v>138</v>
      </c>
      <c r="Q25" s="392">
        <f t="shared" si="3"/>
        <v>0</v>
      </c>
      <c r="R25" s="393">
        <f t="shared" si="0"/>
        <v>0</v>
      </c>
      <c r="S25" s="393">
        <f t="shared" si="1"/>
        <v>0</v>
      </c>
      <c r="T25" s="393">
        <f t="shared" si="2"/>
        <v>0</v>
      </c>
      <c r="U25" s="393">
        <f t="shared" si="2"/>
        <v>0</v>
      </c>
      <c r="V25" s="393">
        <f t="shared" si="2"/>
        <v>0</v>
      </c>
      <c r="W25" s="393">
        <f t="shared" si="2"/>
        <v>0</v>
      </c>
      <c r="X25" s="393">
        <f t="shared" si="2"/>
        <v>0</v>
      </c>
      <c r="Y25" s="393">
        <f t="shared" si="2"/>
        <v>0</v>
      </c>
      <c r="Z25" s="394">
        <f t="shared" si="2"/>
        <v>0</v>
      </c>
      <c r="AA25" s="393">
        <f t="shared" si="2"/>
        <v>0</v>
      </c>
      <c r="AB25" s="395">
        <f t="shared" si="2"/>
        <v>0</v>
      </c>
      <c r="AC25" s="396">
        <f t="shared" si="2"/>
        <v>0</v>
      </c>
      <c r="AD25" s="397">
        <f t="shared" si="8"/>
        <v>0</v>
      </c>
      <c r="AE25" s="387"/>
      <c r="AF25" s="388" t="str" cm="1">
        <f t="array" ref="AF25">_xlfn.IFS(AD25&gt;O25,"KO : Le montant retenu est supérieur au montant présenté. Merci de revoir la ligne de dépense ou plafonner son montant.",O25=0,"",AD25=O25,"OK",AD25&lt;O25,"Montant instruit inférieur au montant présenté.")</f>
        <v/>
      </c>
      <c r="AG25" s="389">
        <f t="shared" si="9"/>
        <v>0</v>
      </c>
    </row>
    <row r="26" spans="3:38" x14ac:dyDescent="0.35">
      <c r="C26" s="428"/>
      <c r="D26" s="426"/>
      <c r="E26" s="429"/>
      <c r="F26" s="97"/>
      <c r="G26" s="98"/>
      <c r="H26" s="99"/>
      <c r="I26" s="99"/>
      <c r="J26" s="390">
        <f t="shared" si="4"/>
        <v>0</v>
      </c>
      <c r="K26" s="100"/>
      <c r="L26" s="391">
        <f t="shared" si="5"/>
        <v>0</v>
      </c>
      <c r="M26" s="101"/>
      <c r="N26" s="102">
        <f t="shared" si="6"/>
        <v>0</v>
      </c>
      <c r="O26" s="103">
        <f t="shared" si="7"/>
        <v>0</v>
      </c>
      <c r="P26" s="433" t="s">
        <v>138</v>
      </c>
      <c r="Q26" s="392">
        <f t="shared" si="3"/>
        <v>0</v>
      </c>
      <c r="R26" s="393">
        <f t="shared" si="0"/>
        <v>0</v>
      </c>
      <c r="S26" s="393">
        <f t="shared" si="1"/>
        <v>0</v>
      </c>
      <c r="T26" s="393">
        <f t="shared" si="3"/>
        <v>0</v>
      </c>
      <c r="U26" s="393">
        <f t="shared" si="3"/>
        <v>0</v>
      </c>
      <c r="V26" s="393">
        <f t="shared" si="3"/>
        <v>0</v>
      </c>
      <c r="W26" s="393">
        <f t="shared" si="3"/>
        <v>0</v>
      </c>
      <c r="X26" s="393">
        <f t="shared" si="3"/>
        <v>0</v>
      </c>
      <c r="Y26" s="393">
        <f t="shared" si="3"/>
        <v>0</v>
      </c>
      <c r="Z26" s="394">
        <f t="shared" si="3"/>
        <v>0</v>
      </c>
      <c r="AA26" s="393">
        <f t="shared" si="3"/>
        <v>0</v>
      </c>
      <c r="AB26" s="395">
        <f t="shared" si="3"/>
        <v>0</v>
      </c>
      <c r="AC26" s="396">
        <f t="shared" si="3"/>
        <v>0</v>
      </c>
      <c r="AD26" s="397">
        <f t="shared" si="8"/>
        <v>0</v>
      </c>
      <c r="AE26" s="387"/>
      <c r="AF26" s="388" t="str" cm="1">
        <f t="array" ref="AF26">_xlfn.IFS(AD26&gt;O26,"KO : Le montant retenu est supérieur au montant présenté. Merci de revoir la ligne de dépense ou plafonner son montant.",O26=0,"",AD26=O26,"OK",AD26&lt;O26,"Montant instruit inférieur au montant présenté.")</f>
        <v/>
      </c>
      <c r="AG26" s="389">
        <f t="shared" si="9"/>
        <v>0</v>
      </c>
    </row>
    <row r="27" spans="3:38" x14ac:dyDescent="0.35">
      <c r="C27" s="428"/>
      <c r="D27" s="426"/>
      <c r="E27" s="429"/>
      <c r="F27" s="97"/>
      <c r="G27" s="98"/>
      <c r="H27" s="99"/>
      <c r="I27" s="99"/>
      <c r="J27" s="390">
        <f t="shared" si="4"/>
        <v>0</v>
      </c>
      <c r="K27" s="100"/>
      <c r="L27" s="391">
        <f t="shared" si="5"/>
        <v>0</v>
      </c>
      <c r="M27" s="101"/>
      <c r="N27" s="102">
        <f t="shared" si="6"/>
        <v>0</v>
      </c>
      <c r="O27" s="103">
        <f t="shared" si="7"/>
        <v>0</v>
      </c>
      <c r="P27" s="433" t="s">
        <v>138</v>
      </c>
      <c r="Q27" s="392">
        <f t="shared" si="3"/>
        <v>0</v>
      </c>
      <c r="R27" s="393">
        <f t="shared" si="0"/>
        <v>0</v>
      </c>
      <c r="S27" s="393">
        <f t="shared" si="1"/>
        <v>0</v>
      </c>
      <c r="T27" s="393">
        <f t="shared" si="3"/>
        <v>0</v>
      </c>
      <c r="U27" s="393">
        <f t="shared" si="3"/>
        <v>0</v>
      </c>
      <c r="V27" s="393">
        <f t="shared" si="3"/>
        <v>0</v>
      </c>
      <c r="W27" s="393">
        <f t="shared" si="3"/>
        <v>0</v>
      </c>
      <c r="X27" s="393">
        <f t="shared" si="3"/>
        <v>0</v>
      </c>
      <c r="Y27" s="393">
        <f t="shared" si="3"/>
        <v>0</v>
      </c>
      <c r="Z27" s="394">
        <f t="shared" si="3"/>
        <v>0</v>
      </c>
      <c r="AA27" s="393">
        <f t="shared" si="3"/>
        <v>0</v>
      </c>
      <c r="AB27" s="395">
        <f t="shared" si="3"/>
        <v>0</v>
      </c>
      <c r="AC27" s="396">
        <f t="shared" si="3"/>
        <v>0</v>
      </c>
      <c r="AD27" s="397">
        <f t="shared" si="8"/>
        <v>0</v>
      </c>
      <c r="AE27" s="387"/>
      <c r="AF27" s="388" t="str" cm="1">
        <f t="array" ref="AF27">_xlfn.IFS(AD27&gt;O27,"KO : Le montant retenu est supérieur au montant présenté. Merci de revoir la ligne de dépense ou plafonner son montant.",O27=0,"",AD27=O27,"OK",AD27&lt;O27,"Montant instruit inférieur au montant présenté.")</f>
        <v/>
      </c>
      <c r="AG27" s="389">
        <f t="shared" si="9"/>
        <v>0</v>
      </c>
    </row>
    <row r="28" spans="3:38" x14ac:dyDescent="0.35">
      <c r="C28" s="428"/>
      <c r="D28" s="426"/>
      <c r="E28" s="429"/>
      <c r="F28" s="97"/>
      <c r="G28" s="98"/>
      <c r="H28" s="99"/>
      <c r="I28" s="99"/>
      <c r="J28" s="390">
        <f t="shared" si="4"/>
        <v>0</v>
      </c>
      <c r="K28" s="100"/>
      <c r="L28" s="391">
        <f t="shared" si="5"/>
        <v>0</v>
      </c>
      <c r="M28" s="101"/>
      <c r="N28" s="102">
        <f t="shared" si="6"/>
        <v>0</v>
      </c>
      <c r="O28" s="103">
        <f t="shared" si="7"/>
        <v>0</v>
      </c>
      <c r="P28" s="433" t="s">
        <v>138</v>
      </c>
      <c r="Q28" s="392">
        <f t="shared" si="3"/>
        <v>0</v>
      </c>
      <c r="R28" s="393">
        <f t="shared" si="0"/>
        <v>0</v>
      </c>
      <c r="S28" s="393">
        <f t="shared" si="1"/>
        <v>0</v>
      </c>
      <c r="T28" s="393">
        <f t="shared" si="3"/>
        <v>0</v>
      </c>
      <c r="U28" s="393">
        <f t="shared" si="3"/>
        <v>0</v>
      </c>
      <c r="V28" s="393">
        <f t="shared" si="3"/>
        <v>0</v>
      </c>
      <c r="W28" s="393">
        <f t="shared" si="3"/>
        <v>0</v>
      </c>
      <c r="X28" s="393">
        <f t="shared" si="3"/>
        <v>0</v>
      </c>
      <c r="Y28" s="393">
        <f t="shared" si="3"/>
        <v>0</v>
      </c>
      <c r="Z28" s="394">
        <f t="shared" si="3"/>
        <v>0</v>
      </c>
      <c r="AA28" s="393">
        <f t="shared" si="3"/>
        <v>0</v>
      </c>
      <c r="AB28" s="395">
        <f t="shared" si="3"/>
        <v>0</v>
      </c>
      <c r="AC28" s="396">
        <f t="shared" si="3"/>
        <v>0</v>
      </c>
      <c r="AD28" s="397">
        <f t="shared" si="8"/>
        <v>0</v>
      </c>
      <c r="AE28" s="387"/>
      <c r="AF28" s="388" t="str" cm="1">
        <f t="array" ref="AF28">_xlfn.IFS(AD28&gt;O28,"KO : Le montant retenu est supérieur au montant présenté. Merci de revoir la ligne de dépense ou plafonner son montant.",O28=0,"",AD28=O28,"OK",AD28&lt;O28,"Montant instruit inférieur au montant présenté.")</f>
        <v/>
      </c>
      <c r="AG28" s="389">
        <f t="shared" si="9"/>
        <v>0</v>
      </c>
    </row>
    <row r="29" spans="3:38" x14ac:dyDescent="0.35">
      <c r="C29" s="428"/>
      <c r="D29" s="426"/>
      <c r="E29" s="429"/>
      <c r="F29" s="97"/>
      <c r="G29" s="98"/>
      <c r="H29" s="99"/>
      <c r="I29" s="99"/>
      <c r="J29" s="390">
        <f t="shared" si="4"/>
        <v>0</v>
      </c>
      <c r="K29" s="100"/>
      <c r="L29" s="391">
        <f t="shared" si="5"/>
        <v>0</v>
      </c>
      <c r="M29" s="101"/>
      <c r="N29" s="102">
        <f t="shared" si="6"/>
        <v>0</v>
      </c>
      <c r="O29" s="103">
        <f t="shared" si="7"/>
        <v>0</v>
      </c>
      <c r="P29" s="434" t="s">
        <v>138</v>
      </c>
      <c r="Q29" s="392">
        <f t="shared" si="3"/>
        <v>0</v>
      </c>
      <c r="R29" s="393">
        <f t="shared" si="0"/>
        <v>0</v>
      </c>
      <c r="S29" s="393">
        <f t="shared" si="1"/>
        <v>0</v>
      </c>
      <c r="T29" s="393">
        <f t="shared" si="3"/>
        <v>0</v>
      </c>
      <c r="U29" s="393">
        <f t="shared" si="3"/>
        <v>0</v>
      </c>
      <c r="V29" s="393">
        <f t="shared" si="3"/>
        <v>0</v>
      </c>
      <c r="W29" s="393">
        <f t="shared" si="3"/>
        <v>0</v>
      </c>
      <c r="X29" s="393">
        <f t="shared" si="3"/>
        <v>0</v>
      </c>
      <c r="Y29" s="393">
        <f t="shared" si="3"/>
        <v>0</v>
      </c>
      <c r="Z29" s="394">
        <f t="shared" si="3"/>
        <v>0</v>
      </c>
      <c r="AA29" s="393">
        <f t="shared" si="3"/>
        <v>0</v>
      </c>
      <c r="AB29" s="395">
        <f t="shared" si="3"/>
        <v>0</v>
      </c>
      <c r="AC29" s="396">
        <f t="shared" si="3"/>
        <v>0</v>
      </c>
      <c r="AD29" s="397">
        <f t="shared" si="8"/>
        <v>0</v>
      </c>
      <c r="AE29" s="387"/>
      <c r="AF29" s="388" t="str" cm="1">
        <f t="array" ref="AF29">_xlfn.IFS(AD29&gt;O29,"KO : Le montant retenu est supérieur au montant présenté. Merci de revoir la ligne de dépense ou plafonner son montant.",O29=0,"",AD29=O29,"OK",AD29&lt;O29,"Montant instruit inférieur au montant présenté.")</f>
        <v/>
      </c>
      <c r="AG29" s="389">
        <f t="shared" si="9"/>
        <v>0</v>
      </c>
    </row>
    <row r="30" spans="3:38" ht="15" thickBot="1" x14ac:dyDescent="0.4">
      <c r="C30" s="430"/>
      <c r="D30" s="426"/>
      <c r="E30" s="431"/>
      <c r="F30" s="104"/>
      <c r="G30" s="105"/>
      <c r="H30" s="106"/>
      <c r="I30" s="106"/>
      <c r="J30" s="398">
        <f t="shared" si="4"/>
        <v>0</v>
      </c>
      <c r="K30" s="107"/>
      <c r="L30" s="399">
        <f t="shared" si="5"/>
        <v>0</v>
      </c>
      <c r="M30" s="108"/>
      <c r="N30" s="109">
        <f t="shared" si="6"/>
        <v>0</v>
      </c>
      <c r="O30" s="110">
        <f t="shared" si="7"/>
        <v>0</v>
      </c>
      <c r="P30" s="435" t="s">
        <v>138</v>
      </c>
      <c r="Q30" s="400">
        <f t="shared" si="3"/>
        <v>0</v>
      </c>
      <c r="R30" s="401">
        <f t="shared" si="0"/>
        <v>0</v>
      </c>
      <c r="S30" s="401">
        <f t="shared" si="1"/>
        <v>0</v>
      </c>
      <c r="T30" s="401">
        <f t="shared" si="3"/>
        <v>0</v>
      </c>
      <c r="U30" s="401">
        <f t="shared" si="3"/>
        <v>0</v>
      </c>
      <c r="V30" s="401">
        <f t="shared" si="3"/>
        <v>0</v>
      </c>
      <c r="W30" s="401">
        <f t="shared" si="3"/>
        <v>0</v>
      </c>
      <c r="X30" s="401">
        <f t="shared" si="3"/>
        <v>0</v>
      </c>
      <c r="Y30" s="401">
        <f t="shared" si="3"/>
        <v>0</v>
      </c>
      <c r="Z30" s="402">
        <f t="shared" si="3"/>
        <v>0</v>
      </c>
      <c r="AA30" s="401">
        <f t="shared" si="3"/>
        <v>0</v>
      </c>
      <c r="AB30" s="403">
        <f t="shared" si="3"/>
        <v>0</v>
      </c>
      <c r="AC30" s="404">
        <f t="shared" si="3"/>
        <v>0</v>
      </c>
      <c r="AD30" s="405">
        <f t="shared" si="8"/>
        <v>0</v>
      </c>
      <c r="AE30" s="406"/>
      <c r="AF30" s="407" t="str" cm="1">
        <f t="array" ref="AF30">_xlfn.IFS(AD30&gt;O30,"KO : Le montant retenu est supérieur au montant présenté. Merci de revoir la ligne de dépense ou plafonner son montant.",O30=0,"",AD30=O30,"OK",AD30&lt;O30,"Montant instruit inférieur au montant présenté.")</f>
        <v/>
      </c>
      <c r="AG30" s="408">
        <f t="shared" si="9"/>
        <v>0</v>
      </c>
    </row>
    <row r="31" spans="3:38" ht="15" thickBot="1" x14ac:dyDescent="0.4">
      <c r="C31" s="409"/>
      <c r="D31" s="410"/>
      <c r="E31" s="410"/>
      <c r="F31" s="411" t="s">
        <v>110</v>
      </c>
      <c r="G31" s="412">
        <f>SUM(G11:G30)</f>
        <v>0</v>
      </c>
      <c r="H31" s="413"/>
      <c r="I31" s="411" t="s">
        <v>110</v>
      </c>
      <c r="J31" s="414">
        <f>SUM(J11:J30)</f>
        <v>0</v>
      </c>
      <c r="K31" s="411" t="s">
        <v>110</v>
      </c>
      <c r="L31" s="414">
        <f>SUM(L11:L30)</f>
        <v>0</v>
      </c>
      <c r="M31" s="411" t="s">
        <v>110</v>
      </c>
      <c r="N31" s="414">
        <f>SUM(N11:N30)</f>
        <v>0</v>
      </c>
      <c r="O31" s="415">
        <f>SUM(O11:O30)</f>
        <v>0</v>
      </c>
      <c r="P31" s="409"/>
      <c r="Q31" s="409"/>
      <c r="R31" s="409"/>
      <c r="S31" s="409"/>
      <c r="T31" s="416" t="s">
        <v>110</v>
      </c>
      <c r="U31" s="417">
        <f>SUM(U11:U30)</f>
        <v>0</v>
      </c>
      <c r="V31" s="409"/>
      <c r="W31" s="416" t="s">
        <v>110</v>
      </c>
      <c r="X31" s="418">
        <f>SUM(X11:X30)</f>
        <v>0</v>
      </c>
      <c r="Y31" s="416" t="s">
        <v>110</v>
      </c>
      <c r="Z31" s="419">
        <f>SUM(Z11:Z30)</f>
        <v>0</v>
      </c>
      <c r="AA31" s="420" t="s">
        <v>110</v>
      </c>
      <c r="AB31" s="421">
        <f>SUM(AB11:AB30)</f>
        <v>0</v>
      </c>
      <c r="AC31" s="415">
        <f>SUM(AC11:AC30)</f>
        <v>0</v>
      </c>
      <c r="AD31" s="421">
        <f>SUM(AD11:AD30)</f>
        <v>0</v>
      </c>
      <c r="AE31" s="409"/>
      <c r="AF31" s="416" t="s">
        <v>110</v>
      </c>
      <c r="AG31" s="422">
        <f>SUM(AG11:AG30)</f>
        <v>0</v>
      </c>
    </row>
    <row r="34" spans="3:8" ht="16.5" x14ac:dyDescent="0.35">
      <c r="C34" s="423" t="s">
        <v>331</v>
      </c>
      <c r="D34" s="345"/>
      <c r="E34" s="345"/>
      <c r="F34" s="345"/>
    </row>
    <row r="35" spans="3:8" ht="16.5" x14ac:dyDescent="0.35">
      <c r="C35" s="424" t="s">
        <v>336</v>
      </c>
      <c r="D35" s="345"/>
      <c r="E35" s="345"/>
      <c r="F35" s="345"/>
    </row>
    <row r="36" spans="3:8" ht="16.5" x14ac:dyDescent="0.35">
      <c r="C36" s="424" t="s">
        <v>337</v>
      </c>
      <c r="D36" s="345"/>
      <c r="E36" s="345"/>
      <c r="F36" s="345"/>
    </row>
    <row r="37" spans="3:8" ht="16.5" x14ac:dyDescent="0.35">
      <c r="C37" s="424" t="s">
        <v>338</v>
      </c>
      <c r="D37" s="345"/>
      <c r="E37" s="345"/>
      <c r="F37" s="345"/>
    </row>
    <row r="39" spans="3:8" ht="15" thickBot="1" x14ac:dyDescent="0.4"/>
    <row r="40" spans="3:8" x14ac:dyDescent="0.35">
      <c r="F40" s="436" t="s">
        <v>141</v>
      </c>
      <c r="G40" s="437"/>
      <c r="H40" s="438"/>
    </row>
    <row r="41" spans="3:8" x14ac:dyDescent="0.35">
      <c r="F41" s="439"/>
      <c r="G41" s="440"/>
      <c r="H41" s="441"/>
    </row>
    <row r="42" spans="3:8" x14ac:dyDescent="0.35">
      <c r="F42" s="442" t="s">
        <v>142</v>
      </c>
      <c r="G42" s="440"/>
      <c r="H42" s="441"/>
    </row>
    <row r="43" spans="3:8" x14ac:dyDescent="0.35">
      <c r="F43" s="443"/>
      <c r="G43" s="440"/>
      <c r="H43" s="441"/>
    </row>
    <row r="44" spans="3:8" x14ac:dyDescent="0.35">
      <c r="F44" s="443"/>
      <c r="G44" s="440"/>
      <c r="H44" s="441"/>
    </row>
    <row r="45" spans="3:8" x14ac:dyDescent="0.35">
      <c r="F45" s="442" t="s">
        <v>143</v>
      </c>
      <c r="G45" s="440"/>
      <c r="H45" s="441"/>
    </row>
    <row r="46" spans="3:8" x14ac:dyDescent="0.35">
      <c r="F46" s="439"/>
      <c r="G46" s="440"/>
      <c r="H46" s="441"/>
    </row>
    <row r="47" spans="3:8" x14ac:dyDescent="0.35">
      <c r="F47" s="439"/>
      <c r="G47" s="440"/>
      <c r="H47" s="441"/>
    </row>
    <row r="48" spans="3:8" x14ac:dyDescent="0.35">
      <c r="F48" s="439"/>
      <c r="G48" s="440"/>
      <c r="H48" s="441"/>
    </row>
    <row r="49" spans="6:8" x14ac:dyDescent="0.35">
      <c r="F49" s="439"/>
      <c r="G49" s="440"/>
      <c r="H49" s="441"/>
    </row>
    <row r="50" spans="6:8" ht="15" thickBot="1" x14ac:dyDescent="0.4">
      <c r="F50" s="444"/>
      <c r="G50" s="445"/>
      <c r="H50" s="446"/>
    </row>
  </sheetData>
  <sheetProtection algorithmName="SHA-512" hashValue="A4KbqelcNpGL34YUtMGnRd1hvTV3/2Q7t+oNgAo2p6dL4j2MxTbVvewcVtSXjfm9dC5bm08VRDvHlxBugTpq2Q==" saltValue="KhP+yvRg66bw+31DHQPmIw==" spinCount="100000" sheet="1" objects="1" scenarios="1"/>
  <mergeCells count="17">
    <mergeCell ref="A1:F1"/>
    <mergeCell ref="B4:E4"/>
    <mergeCell ref="N8:N9"/>
    <mergeCell ref="O8:O9"/>
    <mergeCell ref="P8:P9"/>
    <mergeCell ref="C7:P7"/>
    <mergeCell ref="C8:C9"/>
    <mergeCell ref="F8:F9"/>
    <mergeCell ref="G8:G9"/>
    <mergeCell ref="H8:H9"/>
    <mergeCell ref="I8:I9"/>
    <mergeCell ref="J8:J9"/>
    <mergeCell ref="K8:K9"/>
    <mergeCell ref="L8:L9"/>
    <mergeCell ref="M8:M9"/>
    <mergeCell ref="Q7:AG7"/>
    <mergeCell ref="AC8:AC9"/>
  </mergeCells>
  <dataValidations disablePrompts="1" count="6">
    <dataValidation type="list" allowBlank="1" showInputMessage="1" showErrorMessage="1" promptTitle="Sélectionnez une sous-opération " prompt="Cliquez sur le menu déroulant" sqref="D10 E31" xr:uid="{08092DB1-90B3-4FFD-8ABA-8C7C5DC18167}">
      <formula1>"Projets groupes opérationnels , Création groupes opérationnels , Diffusion projet"</formula1>
    </dataValidation>
    <dataValidation type="list" allowBlank="1" showInputMessage="1" showErrorMessage="1" sqref="F10:F30" xr:uid="{4CF9C9AB-B8B1-4682-AEF5-43AA2A709EE3}">
      <formula1>"journée , séminaire , réunions"</formula1>
    </dataValidation>
    <dataValidation type="list" allowBlank="1" showInputMessage="1" showErrorMessage="1" promptTitle="Sélectionnez un poste de dépense" prompt="Cliquez sur le menu déroulant" sqref="D31" xr:uid="{D3C53334-06E1-423E-84DE-E3720F1F492C}">
      <formula1>"Echanges dev-perf-envir-eco , Renforcement sys-exploit , Adapt-prod-zone-contrainte , Id-protect-prod , Innov-bottom-up , Outils-num-agri-ali , Mentions-valo , Dev-gestion-risques , Fav-territ-souv-ali-écosys , Promouvoir savoir-faire-transfo-ressources"</formula1>
    </dataValidation>
    <dataValidation type="list" showDropDown="1" showErrorMessage="1" promptTitle="Sélectionnez un poste de dépense" prompt="Cliquez sur le menu déroulant" sqref="E10" xr:uid="{1B042E57-D04C-479C-B4A3-8799A79FCE44}">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promptTitle="Sélection type d'action détaillé" prompt="Cliquez sur le menu déroulant" sqref="E11:E30" xr:uid="{E14A0741-D015-42D0-B373-DB7A7CAE5B57}">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promptTitle="Sélectionnez un type d'action" prompt="Cliquez sur le menu déroulant et associez un type d'opération au poste choisi tel que présenté dans les lignes 4 à 13 de l'onglet 0_x000a_" sqref="D11:D30" xr:uid="{3216BB58-756D-44FB-B9A5-9C80A397CE5A}">
      <formula1>"Projets groupes opérationnels , Création groupes opérationnels , Diffusion projet"</formula1>
    </dataValidation>
  </dataValidations>
  <pageMargins left="0.7" right="0.7" top="0.75" bottom="0.75" header="0.3" footer="0.3"/>
  <ignoredErrors>
    <ignoredError sqref="J1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48EC-4A44-4EF8-8DCD-35F3FC6A8FF2}">
  <sheetPr>
    <tabColor theme="8" tint="0.59999389629810485"/>
  </sheetPr>
  <dimension ref="A1:AA39"/>
  <sheetViews>
    <sheetView showGridLines="0" zoomScale="82" zoomScaleNormal="70" workbookViewId="0">
      <selection activeCell="X3" sqref="X3"/>
    </sheetView>
  </sheetViews>
  <sheetFormatPr baseColWidth="10" defaultColWidth="11.453125" defaultRowHeight="14.5" x14ac:dyDescent="0.35"/>
  <cols>
    <col min="1" max="1" width="11.453125" style="142"/>
    <col min="2" max="2" width="25.81640625" style="315" customWidth="1"/>
    <col min="3" max="3" width="13" style="315" customWidth="1"/>
    <col min="4" max="4" width="15.453125" style="315" customWidth="1"/>
    <col min="5" max="5" width="20.1796875" style="315" customWidth="1"/>
    <col min="6" max="6" width="19.1796875" style="315" customWidth="1"/>
    <col min="7" max="7" width="16.81640625" style="315" customWidth="1"/>
    <col min="8" max="9" width="23.453125" style="315" customWidth="1"/>
    <col min="10" max="10" width="24.54296875" style="315" customWidth="1"/>
    <col min="11" max="11" width="37" style="315" customWidth="1"/>
    <col min="12" max="12" width="15.54296875" style="315" customWidth="1"/>
    <col min="13" max="16" width="11.453125" style="315"/>
    <col min="17" max="17" width="12.453125" style="315" bestFit="1" customWidth="1"/>
    <col min="18" max="21" width="11.453125" style="315"/>
    <col min="22" max="22" width="14.1796875" style="315" customWidth="1"/>
    <col min="23" max="23" width="13.1796875" style="315" customWidth="1"/>
    <col min="24" max="24" width="26.54296875" style="315" customWidth="1"/>
    <col min="25" max="25" width="39.453125" style="315" customWidth="1"/>
    <col min="26" max="26" width="26.54296875" style="315" customWidth="1"/>
    <col min="27" max="27" width="21.1796875" style="315" customWidth="1"/>
    <col min="28" max="16384" width="11.453125" style="142"/>
  </cols>
  <sheetData>
    <row r="1" spans="1:27" ht="21" x14ac:dyDescent="0.5">
      <c r="A1" s="918" t="s">
        <v>62</v>
      </c>
      <c r="B1" s="918"/>
      <c r="C1" s="918"/>
      <c r="D1" s="918"/>
      <c r="E1" s="918"/>
      <c r="F1" s="918"/>
      <c r="G1" s="142"/>
      <c r="H1" s="142"/>
      <c r="I1" s="142"/>
      <c r="J1" s="142"/>
      <c r="K1" s="142"/>
      <c r="L1" s="142"/>
      <c r="M1" s="142"/>
      <c r="N1" s="142"/>
      <c r="O1" s="142"/>
      <c r="P1" s="142"/>
      <c r="Q1" s="142"/>
      <c r="R1" s="142"/>
      <c r="S1" s="142"/>
      <c r="T1" s="142"/>
      <c r="U1" s="142"/>
      <c r="V1" s="142"/>
      <c r="W1" s="142"/>
      <c r="X1" s="142"/>
      <c r="Y1" s="142"/>
      <c r="Z1" s="142"/>
      <c r="AA1" s="142"/>
    </row>
    <row r="2" spans="1:27" x14ac:dyDescent="0.3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row>
    <row r="3" spans="1:27" ht="18.5" x14ac:dyDescent="0.45">
      <c r="B3" s="268" t="s">
        <v>206</v>
      </c>
      <c r="C3" s="268"/>
      <c r="D3" s="268"/>
      <c r="E3" s="269"/>
      <c r="F3" s="269"/>
      <c r="G3" s="142"/>
      <c r="H3" s="142"/>
      <c r="I3" s="142"/>
      <c r="J3" s="142"/>
      <c r="K3" s="142"/>
      <c r="L3" s="142"/>
      <c r="M3" s="142"/>
      <c r="N3" s="142"/>
      <c r="O3" s="142"/>
      <c r="P3" s="142"/>
      <c r="Q3" s="142"/>
      <c r="R3" s="142"/>
      <c r="S3" s="142"/>
      <c r="T3" s="142"/>
      <c r="U3" s="142"/>
      <c r="V3" s="142"/>
      <c r="W3" s="142"/>
      <c r="X3" s="142"/>
      <c r="Y3" s="142"/>
      <c r="Z3" s="142"/>
      <c r="AA3" s="142"/>
    </row>
    <row r="4" spans="1:27" x14ac:dyDescent="0.35">
      <c r="B4" s="968" t="s">
        <v>207</v>
      </c>
      <c r="C4" s="968"/>
      <c r="D4" s="968"/>
      <c r="E4" s="968"/>
      <c r="F4" s="968"/>
      <c r="G4" s="142"/>
      <c r="H4" s="142"/>
      <c r="I4" s="142"/>
      <c r="J4" s="142"/>
      <c r="K4" s="142"/>
      <c r="L4" s="142"/>
      <c r="M4" s="142"/>
      <c r="N4" s="142"/>
      <c r="O4" s="142"/>
      <c r="P4" s="142"/>
      <c r="Q4" s="142"/>
      <c r="R4" s="142"/>
      <c r="S4" s="142"/>
      <c r="T4" s="142"/>
      <c r="U4" s="142"/>
      <c r="V4" s="142"/>
      <c r="W4" s="142"/>
      <c r="X4" s="142"/>
      <c r="Y4" s="142"/>
      <c r="Z4" s="142"/>
      <c r="AA4" s="142"/>
    </row>
    <row r="5" spans="1:27" x14ac:dyDescent="0.35">
      <c r="B5" s="270"/>
      <c r="C5" s="270"/>
      <c r="D5" s="270"/>
      <c r="E5" s="271"/>
      <c r="F5" s="272"/>
      <c r="G5" s="142"/>
      <c r="H5" s="142"/>
      <c r="I5" s="142"/>
      <c r="J5" s="142"/>
      <c r="K5" s="142"/>
      <c r="L5" s="142"/>
      <c r="M5" s="142"/>
      <c r="N5" s="142"/>
      <c r="O5" s="142"/>
      <c r="P5" s="142"/>
      <c r="Q5" s="142"/>
      <c r="R5" s="142"/>
      <c r="S5" s="142"/>
      <c r="T5" s="142"/>
      <c r="U5" s="142"/>
      <c r="V5" s="142"/>
      <c r="W5" s="142"/>
      <c r="X5" s="142"/>
      <c r="Y5" s="142"/>
      <c r="Z5" s="142"/>
      <c r="AA5" s="142"/>
    </row>
    <row r="6" spans="1:27" ht="15" thickBot="1" x14ac:dyDescent="0.4">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row>
    <row r="7" spans="1:27" ht="26.5" customHeight="1" thickBot="1" x14ac:dyDescent="0.4">
      <c r="B7" s="969" t="s">
        <v>277</v>
      </c>
      <c r="C7" s="970"/>
      <c r="D7" s="970"/>
      <c r="E7" s="970"/>
      <c r="F7" s="970"/>
      <c r="G7" s="970"/>
      <c r="H7" s="970"/>
      <c r="I7" s="970"/>
      <c r="J7" s="970"/>
      <c r="K7" s="970"/>
      <c r="L7" s="971"/>
      <c r="M7" s="954" t="s">
        <v>286</v>
      </c>
      <c r="N7" s="955"/>
      <c r="O7" s="955"/>
      <c r="P7" s="955"/>
      <c r="Q7" s="955"/>
      <c r="R7" s="955"/>
      <c r="S7" s="955"/>
      <c r="T7" s="955"/>
      <c r="U7" s="955"/>
      <c r="V7" s="955"/>
      <c r="W7" s="955"/>
      <c r="X7" s="955"/>
      <c r="Y7" s="955"/>
      <c r="Z7" s="955"/>
      <c r="AA7" s="956"/>
    </row>
    <row r="8" spans="1:27" ht="43.5" x14ac:dyDescent="0.35">
      <c r="A8" s="961"/>
      <c r="B8" s="966" t="s">
        <v>148</v>
      </c>
      <c r="C8" s="273" t="s">
        <v>317</v>
      </c>
      <c r="D8" s="273" t="s">
        <v>326</v>
      </c>
      <c r="E8" s="964" t="s">
        <v>209</v>
      </c>
      <c r="F8" s="964" t="s">
        <v>210</v>
      </c>
      <c r="G8" s="964" t="s">
        <v>53</v>
      </c>
      <c r="H8" s="964" t="s">
        <v>211</v>
      </c>
      <c r="I8" s="964" t="s">
        <v>212</v>
      </c>
      <c r="J8" s="964"/>
      <c r="K8" s="964" t="s">
        <v>213</v>
      </c>
      <c r="L8" s="962" t="s">
        <v>214</v>
      </c>
      <c r="M8" s="957" t="s">
        <v>148</v>
      </c>
      <c r="N8" s="959" t="s">
        <v>317</v>
      </c>
      <c r="O8" s="958" t="s">
        <v>208</v>
      </c>
      <c r="P8" s="953" t="s">
        <v>209</v>
      </c>
      <c r="Q8" s="953" t="s">
        <v>210</v>
      </c>
      <c r="R8" s="953" t="s">
        <v>53</v>
      </c>
      <c r="S8" s="953" t="s">
        <v>211</v>
      </c>
      <c r="T8" s="953" t="s">
        <v>212</v>
      </c>
      <c r="U8" s="953"/>
      <c r="V8" s="953" t="s">
        <v>213</v>
      </c>
      <c r="W8" s="953" t="s">
        <v>214</v>
      </c>
      <c r="X8" s="274" t="s">
        <v>279</v>
      </c>
      <c r="Y8" s="274" t="s">
        <v>280</v>
      </c>
      <c r="Z8" s="274" t="s">
        <v>267</v>
      </c>
      <c r="AA8" s="275" t="s">
        <v>265</v>
      </c>
    </row>
    <row r="9" spans="1:27" ht="131" thickBot="1" x14ac:dyDescent="0.4">
      <c r="A9" s="961"/>
      <c r="B9" s="967"/>
      <c r="C9" s="276" t="s">
        <v>321</v>
      </c>
      <c r="D9" s="276" t="s">
        <v>322</v>
      </c>
      <c r="E9" s="965"/>
      <c r="F9" s="965"/>
      <c r="G9" s="965"/>
      <c r="H9" s="965"/>
      <c r="I9" s="277" t="s">
        <v>215</v>
      </c>
      <c r="J9" s="277" t="s">
        <v>216</v>
      </c>
      <c r="K9" s="965"/>
      <c r="L9" s="963"/>
      <c r="M9" s="957"/>
      <c r="N9" s="960"/>
      <c r="O9" s="958"/>
      <c r="P9" s="953"/>
      <c r="Q9" s="953"/>
      <c r="R9" s="953"/>
      <c r="S9" s="953"/>
      <c r="T9" s="278" t="s">
        <v>215</v>
      </c>
      <c r="U9" s="278" t="s">
        <v>216</v>
      </c>
      <c r="V9" s="953"/>
      <c r="W9" s="953"/>
      <c r="X9" s="279" t="s">
        <v>284</v>
      </c>
      <c r="Y9" s="279" t="s">
        <v>269</v>
      </c>
      <c r="Z9" s="279" t="s">
        <v>270</v>
      </c>
      <c r="AA9" s="280" t="s">
        <v>271</v>
      </c>
    </row>
    <row r="10" spans="1:27" s="297" customFormat="1" ht="43.5" x14ac:dyDescent="0.35">
      <c r="A10" s="961"/>
      <c r="B10" s="281" t="s">
        <v>202</v>
      </c>
      <c r="C10" s="282" t="s">
        <v>218</v>
      </c>
      <c r="D10" s="282" t="s">
        <v>217</v>
      </c>
      <c r="E10" s="283" t="s">
        <v>219</v>
      </c>
      <c r="F10" s="283" t="s">
        <v>220</v>
      </c>
      <c r="G10" s="283">
        <v>56789</v>
      </c>
      <c r="H10" s="283">
        <v>45870</v>
      </c>
      <c r="I10" s="284">
        <v>5</v>
      </c>
      <c r="J10" s="285" t="s">
        <v>221</v>
      </c>
      <c r="K10" s="285">
        <v>25000</v>
      </c>
      <c r="L10" s="286"/>
      <c r="M10" s="287" t="s">
        <v>202</v>
      </c>
      <c r="N10" s="288" t="s">
        <v>218</v>
      </c>
      <c r="O10" s="288" t="s">
        <v>217</v>
      </c>
      <c r="P10" s="289" t="s">
        <v>219</v>
      </c>
      <c r="Q10" s="289" t="s">
        <v>220</v>
      </c>
      <c r="R10" s="289">
        <v>56789</v>
      </c>
      <c r="S10" s="289">
        <v>45870</v>
      </c>
      <c r="T10" s="290">
        <v>5</v>
      </c>
      <c r="U10" s="291" t="s">
        <v>221</v>
      </c>
      <c r="V10" s="292">
        <v>25000</v>
      </c>
      <c r="W10" s="291"/>
      <c r="X10" s="293"/>
      <c r="Y10" s="294"/>
      <c r="Z10" s="295"/>
      <c r="AA10" s="296"/>
    </row>
    <row r="11" spans="1:27" x14ac:dyDescent="0.35">
      <c r="A11" s="961"/>
      <c r="B11" s="316"/>
      <c r="C11" s="248"/>
      <c r="D11" s="317"/>
      <c r="E11" s="318"/>
      <c r="F11" s="318"/>
      <c r="G11" s="318"/>
      <c r="H11" s="319"/>
      <c r="I11" s="318"/>
      <c r="J11" s="318"/>
      <c r="K11" s="320"/>
      <c r="L11" s="321"/>
      <c r="M11" s="298">
        <f>B11</f>
        <v>0</v>
      </c>
      <c r="N11" s="299">
        <f>C11</f>
        <v>0</v>
      </c>
      <c r="O11" s="299">
        <f>D11</f>
        <v>0</v>
      </c>
      <c r="P11" s="299">
        <f t="shared" ref="P11:W11" si="0">E11</f>
        <v>0</v>
      </c>
      <c r="Q11" s="299">
        <f t="shared" si="0"/>
        <v>0</v>
      </c>
      <c r="R11" s="299">
        <f t="shared" si="0"/>
        <v>0</v>
      </c>
      <c r="S11" s="299">
        <f t="shared" si="0"/>
        <v>0</v>
      </c>
      <c r="T11" s="299">
        <f t="shared" si="0"/>
        <v>0</v>
      </c>
      <c r="U11" s="299">
        <f t="shared" si="0"/>
        <v>0</v>
      </c>
      <c r="V11" s="300">
        <f t="shared" si="0"/>
        <v>0</v>
      </c>
      <c r="W11" s="299">
        <f t="shared" si="0"/>
        <v>0</v>
      </c>
      <c r="X11" s="301">
        <f>V11</f>
        <v>0</v>
      </c>
      <c r="Y11" s="302"/>
      <c r="Z11" s="303" t="str" cm="1">
        <f t="array" ref="Z11">_xlfn.IFS(X11&gt;I11,"KO : Le montant retenu est supérieur au montant présenté. Merci de revoir la ligne de dépense ou plafonner son montant.",I11=0,"",X11=I11,"OK",X11&lt;I11,"Montant instruit inférieur au montant présenté.")</f>
        <v/>
      </c>
      <c r="AA11" s="304">
        <f>K11-X11</f>
        <v>0</v>
      </c>
    </row>
    <row r="12" spans="1:27" x14ac:dyDescent="0.35">
      <c r="A12" s="961"/>
      <c r="B12" s="316"/>
      <c r="C12" s="248"/>
      <c r="D12" s="317"/>
      <c r="E12" s="318"/>
      <c r="F12" s="318"/>
      <c r="G12" s="318"/>
      <c r="H12" s="319"/>
      <c r="I12" s="318"/>
      <c r="J12" s="318"/>
      <c r="K12" s="320"/>
      <c r="L12" s="321"/>
      <c r="M12" s="298">
        <f t="shared" ref="M12:M25" si="1">B12</f>
        <v>0</v>
      </c>
      <c r="N12" s="299">
        <f t="shared" ref="N12:N25" si="2">C12</f>
        <v>0</v>
      </c>
      <c r="O12" s="299">
        <f t="shared" ref="O12:O25" si="3">D12</f>
        <v>0</v>
      </c>
      <c r="P12" s="299">
        <f t="shared" ref="P12:P25" si="4">E12</f>
        <v>0</v>
      </c>
      <c r="Q12" s="299">
        <f t="shared" ref="Q12:Q25" si="5">F12</f>
        <v>0</v>
      </c>
      <c r="R12" s="299">
        <f t="shared" ref="R12:R25" si="6">G12</f>
        <v>0</v>
      </c>
      <c r="S12" s="299">
        <f t="shared" ref="S12:S25" si="7">H12</f>
        <v>0</v>
      </c>
      <c r="T12" s="299">
        <f t="shared" ref="T12:T25" si="8">I12</f>
        <v>0</v>
      </c>
      <c r="U12" s="299">
        <f t="shared" ref="U12:U25" si="9">J12</f>
        <v>0</v>
      </c>
      <c r="V12" s="300">
        <f t="shared" ref="V12:V25" si="10">K12</f>
        <v>0</v>
      </c>
      <c r="W12" s="299">
        <f t="shared" ref="W12:W25" si="11">L12</f>
        <v>0</v>
      </c>
      <c r="X12" s="301">
        <f t="shared" ref="X12:X25" si="12">V12</f>
        <v>0</v>
      </c>
      <c r="Y12" s="302"/>
      <c r="Z12" s="303" t="str" cm="1">
        <f t="array" ref="Z12">_xlfn.IFS(X12&gt;I12,"KO : Le montant retenu est supérieur au montant présenté. Merci de revoir la ligne de dépense ou plafonner son montant.",I12=0,"",X12=I12,"OK",X12&lt;I12,"Montant instruit inférieur au montant présenté.")</f>
        <v/>
      </c>
      <c r="AA12" s="304">
        <f t="shared" ref="AA12:AA25" si="13">K12-X12</f>
        <v>0</v>
      </c>
    </row>
    <row r="13" spans="1:27" x14ac:dyDescent="0.35">
      <c r="A13" s="961"/>
      <c r="B13" s="316"/>
      <c r="C13" s="248"/>
      <c r="D13" s="317"/>
      <c r="E13" s="318"/>
      <c r="F13" s="318"/>
      <c r="G13" s="318"/>
      <c r="H13" s="319"/>
      <c r="I13" s="318"/>
      <c r="J13" s="318"/>
      <c r="K13" s="320"/>
      <c r="L13" s="321"/>
      <c r="M13" s="298">
        <f t="shared" si="1"/>
        <v>0</v>
      </c>
      <c r="N13" s="299">
        <f t="shared" si="2"/>
        <v>0</v>
      </c>
      <c r="O13" s="299">
        <f t="shared" si="3"/>
        <v>0</v>
      </c>
      <c r="P13" s="299">
        <f t="shared" si="4"/>
        <v>0</v>
      </c>
      <c r="Q13" s="299">
        <f t="shared" si="5"/>
        <v>0</v>
      </c>
      <c r="R13" s="299">
        <f t="shared" si="6"/>
        <v>0</v>
      </c>
      <c r="S13" s="299">
        <f t="shared" si="7"/>
        <v>0</v>
      </c>
      <c r="T13" s="299">
        <f t="shared" si="8"/>
        <v>0</v>
      </c>
      <c r="U13" s="299">
        <f t="shared" si="9"/>
        <v>0</v>
      </c>
      <c r="V13" s="300">
        <f t="shared" si="10"/>
        <v>0</v>
      </c>
      <c r="W13" s="299">
        <f t="shared" si="11"/>
        <v>0</v>
      </c>
      <c r="X13" s="301">
        <f t="shared" si="12"/>
        <v>0</v>
      </c>
      <c r="Y13" s="302"/>
      <c r="Z13" s="303" t="str" cm="1">
        <f t="array" ref="Z13">_xlfn.IFS(X13&gt;I13,"KO : Le montant retenu est supérieur au montant présenté. Merci de revoir la ligne de dépense ou plafonner son montant.",I13=0,"",X13=I13,"OK",X13&lt;I13,"Montant instruit inférieur au montant présenté.")</f>
        <v/>
      </c>
      <c r="AA13" s="304">
        <f t="shared" si="13"/>
        <v>0</v>
      </c>
    </row>
    <row r="14" spans="1:27" x14ac:dyDescent="0.35">
      <c r="A14" s="961"/>
      <c r="B14" s="316"/>
      <c r="C14" s="248"/>
      <c r="D14" s="317"/>
      <c r="E14" s="318"/>
      <c r="F14" s="318"/>
      <c r="G14" s="318"/>
      <c r="H14" s="319"/>
      <c r="I14" s="318"/>
      <c r="J14" s="318"/>
      <c r="K14" s="320"/>
      <c r="L14" s="321"/>
      <c r="M14" s="298">
        <f t="shared" si="1"/>
        <v>0</v>
      </c>
      <c r="N14" s="299">
        <f t="shared" si="2"/>
        <v>0</v>
      </c>
      <c r="O14" s="299">
        <f t="shared" si="3"/>
        <v>0</v>
      </c>
      <c r="P14" s="299">
        <f t="shared" si="4"/>
        <v>0</v>
      </c>
      <c r="Q14" s="299">
        <f t="shared" si="5"/>
        <v>0</v>
      </c>
      <c r="R14" s="299">
        <f t="shared" si="6"/>
        <v>0</v>
      </c>
      <c r="S14" s="299">
        <f t="shared" si="7"/>
        <v>0</v>
      </c>
      <c r="T14" s="299">
        <f t="shared" si="8"/>
        <v>0</v>
      </c>
      <c r="U14" s="299">
        <f t="shared" si="9"/>
        <v>0</v>
      </c>
      <c r="V14" s="300">
        <f t="shared" si="10"/>
        <v>0</v>
      </c>
      <c r="W14" s="299">
        <f t="shared" si="11"/>
        <v>0</v>
      </c>
      <c r="X14" s="301">
        <f t="shared" si="12"/>
        <v>0</v>
      </c>
      <c r="Y14" s="302"/>
      <c r="Z14" s="303" t="str" cm="1">
        <f t="array" ref="Z14">_xlfn.IFS(X14&gt;I14,"KO : Le montant retenu est supérieur au montant présenté. Merci de revoir la ligne de dépense ou plafonner son montant.",I14=0,"",X14=I14,"OK",X14&lt;I14,"Montant instruit inférieur au montant présenté.")</f>
        <v/>
      </c>
      <c r="AA14" s="304">
        <f t="shared" si="13"/>
        <v>0</v>
      </c>
    </row>
    <row r="15" spans="1:27" x14ac:dyDescent="0.35">
      <c r="A15" s="961"/>
      <c r="B15" s="316"/>
      <c r="C15" s="248"/>
      <c r="D15" s="317"/>
      <c r="E15" s="318"/>
      <c r="F15" s="318"/>
      <c r="G15" s="318"/>
      <c r="H15" s="319"/>
      <c r="I15" s="318"/>
      <c r="J15" s="318"/>
      <c r="K15" s="320"/>
      <c r="L15" s="321"/>
      <c r="M15" s="298">
        <f t="shared" si="1"/>
        <v>0</v>
      </c>
      <c r="N15" s="299">
        <f t="shared" si="2"/>
        <v>0</v>
      </c>
      <c r="O15" s="299">
        <f t="shared" si="3"/>
        <v>0</v>
      </c>
      <c r="P15" s="299">
        <f t="shared" si="4"/>
        <v>0</v>
      </c>
      <c r="Q15" s="299">
        <f t="shared" si="5"/>
        <v>0</v>
      </c>
      <c r="R15" s="299">
        <f t="shared" si="6"/>
        <v>0</v>
      </c>
      <c r="S15" s="299">
        <f t="shared" si="7"/>
        <v>0</v>
      </c>
      <c r="T15" s="299">
        <f t="shared" si="8"/>
        <v>0</v>
      </c>
      <c r="U15" s="299">
        <f t="shared" si="9"/>
        <v>0</v>
      </c>
      <c r="V15" s="300">
        <f t="shared" si="10"/>
        <v>0</v>
      </c>
      <c r="W15" s="299">
        <f t="shared" si="11"/>
        <v>0</v>
      </c>
      <c r="X15" s="301">
        <f t="shared" si="12"/>
        <v>0</v>
      </c>
      <c r="Y15" s="302"/>
      <c r="Z15" s="303" t="str" cm="1">
        <f t="array" ref="Z15">_xlfn.IFS(X15&gt;I15,"KO : Le montant retenu est supérieur au montant présenté. Merci de revoir la ligne de dépense ou plafonner son montant.",I15=0,"",X15=I15,"OK",X15&lt;I15,"Montant instruit inférieur au montant présenté.")</f>
        <v/>
      </c>
      <c r="AA15" s="304">
        <f t="shared" si="13"/>
        <v>0</v>
      </c>
    </row>
    <row r="16" spans="1:27" x14ac:dyDescent="0.35">
      <c r="A16" s="961"/>
      <c r="B16" s="316"/>
      <c r="C16" s="248"/>
      <c r="D16" s="317"/>
      <c r="E16" s="318"/>
      <c r="F16" s="318"/>
      <c r="G16" s="318"/>
      <c r="H16" s="319"/>
      <c r="I16" s="318"/>
      <c r="J16" s="318"/>
      <c r="K16" s="320"/>
      <c r="L16" s="321"/>
      <c r="M16" s="298">
        <f t="shared" si="1"/>
        <v>0</v>
      </c>
      <c r="N16" s="299">
        <f t="shared" si="2"/>
        <v>0</v>
      </c>
      <c r="O16" s="299">
        <f t="shared" si="3"/>
        <v>0</v>
      </c>
      <c r="P16" s="299">
        <f t="shared" si="4"/>
        <v>0</v>
      </c>
      <c r="Q16" s="299">
        <f t="shared" si="5"/>
        <v>0</v>
      </c>
      <c r="R16" s="299">
        <f t="shared" si="6"/>
        <v>0</v>
      </c>
      <c r="S16" s="299">
        <f t="shared" si="7"/>
        <v>0</v>
      </c>
      <c r="T16" s="299">
        <f t="shared" si="8"/>
        <v>0</v>
      </c>
      <c r="U16" s="299">
        <f t="shared" si="9"/>
        <v>0</v>
      </c>
      <c r="V16" s="300">
        <f t="shared" si="10"/>
        <v>0</v>
      </c>
      <c r="W16" s="299">
        <f t="shared" si="11"/>
        <v>0</v>
      </c>
      <c r="X16" s="301">
        <f t="shared" si="12"/>
        <v>0</v>
      </c>
      <c r="Y16" s="302"/>
      <c r="Z16" s="303" t="str" cm="1">
        <f t="array" ref="Z16">_xlfn.IFS(X16&gt;I16,"KO : Le montant retenu est supérieur au montant présenté. Merci de revoir la ligne de dépense ou plafonner son montant.",I16=0,"",X16=I16,"OK",X16&lt;I16,"Montant instruit inférieur au montant présenté.")</f>
        <v/>
      </c>
      <c r="AA16" s="304">
        <f t="shared" si="13"/>
        <v>0</v>
      </c>
    </row>
    <row r="17" spans="1:27" x14ac:dyDescent="0.35">
      <c r="A17" s="961"/>
      <c r="B17" s="316"/>
      <c r="C17" s="248"/>
      <c r="D17" s="317"/>
      <c r="E17" s="318"/>
      <c r="F17" s="318"/>
      <c r="G17" s="318"/>
      <c r="H17" s="319"/>
      <c r="I17" s="318"/>
      <c r="J17" s="318"/>
      <c r="K17" s="320"/>
      <c r="L17" s="321"/>
      <c r="M17" s="298">
        <f t="shared" si="1"/>
        <v>0</v>
      </c>
      <c r="N17" s="299">
        <f t="shared" si="2"/>
        <v>0</v>
      </c>
      <c r="O17" s="299">
        <f t="shared" si="3"/>
        <v>0</v>
      </c>
      <c r="P17" s="299">
        <f t="shared" si="4"/>
        <v>0</v>
      </c>
      <c r="Q17" s="299">
        <f t="shared" si="5"/>
        <v>0</v>
      </c>
      <c r="R17" s="299">
        <f t="shared" si="6"/>
        <v>0</v>
      </c>
      <c r="S17" s="299">
        <f t="shared" si="7"/>
        <v>0</v>
      </c>
      <c r="T17" s="299">
        <f t="shared" si="8"/>
        <v>0</v>
      </c>
      <c r="U17" s="299">
        <f t="shared" si="9"/>
        <v>0</v>
      </c>
      <c r="V17" s="300">
        <f t="shared" si="10"/>
        <v>0</v>
      </c>
      <c r="W17" s="299">
        <f t="shared" si="11"/>
        <v>0</v>
      </c>
      <c r="X17" s="301">
        <f t="shared" si="12"/>
        <v>0</v>
      </c>
      <c r="Y17" s="302"/>
      <c r="Z17" s="303" t="str" cm="1">
        <f t="array" ref="Z17">_xlfn.IFS(X17&gt;I17,"KO : Le montant retenu est supérieur au montant présenté. Merci de revoir la ligne de dépense ou plafonner son montant.",I17=0,"",X17=I17,"OK",X17&lt;I17,"Montant instruit inférieur au montant présenté.")</f>
        <v/>
      </c>
      <c r="AA17" s="304">
        <f t="shared" si="13"/>
        <v>0</v>
      </c>
    </row>
    <row r="18" spans="1:27" x14ac:dyDescent="0.35">
      <c r="A18" s="961"/>
      <c r="B18" s="316"/>
      <c r="C18" s="248"/>
      <c r="D18" s="317"/>
      <c r="E18" s="318"/>
      <c r="F18" s="318"/>
      <c r="G18" s="318"/>
      <c r="H18" s="319"/>
      <c r="I18" s="318"/>
      <c r="J18" s="318"/>
      <c r="K18" s="320"/>
      <c r="L18" s="321"/>
      <c r="M18" s="298">
        <f t="shared" si="1"/>
        <v>0</v>
      </c>
      <c r="N18" s="299">
        <f t="shared" si="2"/>
        <v>0</v>
      </c>
      <c r="O18" s="299">
        <f t="shared" si="3"/>
        <v>0</v>
      </c>
      <c r="P18" s="299">
        <f t="shared" si="4"/>
        <v>0</v>
      </c>
      <c r="Q18" s="299">
        <f t="shared" si="5"/>
        <v>0</v>
      </c>
      <c r="R18" s="299">
        <f t="shared" si="6"/>
        <v>0</v>
      </c>
      <c r="S18" s="299">
        <f t="shared" si="7"/>
        <v>0</v>
      </c>
      <c r="T18" s="299">
        <f t="shared" si="8"/>
        <v>0</v>
      </c>
      <c r="U18" s="299">
        <f t="shared" si="9"/>
        <v>0</v>
      </c>
      <c r="V18" s="300">
        <f t="shared" si="10"/>
        <v>0</v>
      </c>
      <c r="W18" s="299">
        <f t="shared" si="11"/>
        <v>0</v>
      </c>
      <c r="X18" s="301">
        <f t="shared" si="12"/>
        <v>0</v>
      </c>
      <c r="Y18" s="302"/>
      <c r="Z18" s="303" t="str" cm="1">
        <f t="array" ref="Z18">_xlfn.IFS(X18&gt;I18,"KO : Le montant retenu est supérieur au montant présenté. Merci de revoir la ligne de dépense ou plafonner son montant.",I18=0,"",X18=I18,"OK",X18&lt;I18,"Montant instruit inférieur au montant présenté.")</f>
        <v/>
      </c>
      <c r="AA18" s="304">
        <f t="shared" si="13"/>
        <v>0</v>
      </c>
    </row>
    <row r="19" spans="1:27" x14ac:dyDescent="0.35">
      <c r="B19" s="322"/>
      <c r="C19" s="248"/>
      <c r="D19" s="317"/>
      <c r="E19" s="259"/>
      <c r="F19" s="259"/>
      <c r="G19" s="259"/>
      <c r="H19" s="323"/>
      <c r="I19" s="259"/>
      <c r="J19" s="259"/>
      <c r="K19" s="324"/>
      <c r="L19" s="260"/>
      <c r="M19" s="298">
        <f t="shared" si="1"/>
        <v>0</v>
      </c>
      <c r="N19" s="299">
        <f t="shared" si="2"/>
        <v>0</v>
      </c>
      <c r="O19" s="299">
        <f t="shared" si="3"/>
        <v>0</v>
      </c>
      <c r="P19" s="299">
        <f t="shared" si="4"/>
        <v>0</v>
      </c>
      <c r="Q19" s="299">
        <f t="shared" si="5"/>
        <v>0</v>
      </c>
      <c r="R19" s="299">
        <f t="shared" si="6"/>
        <v>0</v>
      </c>
      <c r="S19" s="299">
        <f t="shared" si="7"/>
        <v>0</v>
      </c>
      <c r="T19" s="299">
        <f t="shared" si="8"/>
        <v>0</v>
      </c>
      <c r="U19" s="299">
        <f t="shared" si="9"/>
        <v>0</v>
      </c>
      <c r="V19" s="300">
        <f t="shared" si="10"/>
        <v>0</v>
      </c>
      <c r="W19" s="299">
        <f t="shared" si="11"/>
        <v>0</v>
      </c>
      <c r="X19" s="301">
        <f t="shared" si="12"/>
        <v>0</v>
      </c>
      <c r="Y19" s="302"/>
      <c r="Z19" s="303" t="str" cm="1">
        <f t="array" ref="Z19">_xlfn.IFS(X19&gt;I19,"KO : Le montant retenu est supérieur au montant présenté. Merci de revoir la ligne de dépense ou plafonner son montant.",I19=0,"",X19=I19,"OK",X19&lt;I19,"Montant instruit inférieur au montant présenté.")</f>
        <v/>
      </c>
      <c r="AA19" s="304">
        <f t="shared" si="13"/>
        <v>0</v>
      </c>
    </row>
    <row r="20" spans="1:27" x14ac:dyDescent="0.35">
      <c r="B20" s="322"/>
      <c r="C20" s="248"/>
      <c r="D20" s="317"/>
      <c r="E20" s="259"/>
      <c r="F20" s="259"/>
      <c r="G20" s="259"/>
      <c r="H20" s="323"/>
      <c r="I20" s="259"/>
      <c r="J20" s="259"/>
      <c r="K20" s="324"/>
      <c r="L20" s="260"/>
      <c r="M20" s="298">
        <f t="shared" si="1"/>
        <v>0</v>
      </c>
      <c r="N20" s="299">
        <f t="shared" si="2"/>
        <v>0</v>
      </c>
      <c r="O20" s="299">
        <f t="shared" si="3"/>
        <v>0</v>
      </c>
      <c r="P20" s="299">
        <f t="shared" si="4"/>
        <v>0</v>
      </c>
      <c r="Q20" s="299">
        <f t="shared" si="5"/>
        <v>0</v>
      </c>
      <c r="R20" s="299">
        <f t="shared" si="6"/>
        <v>0</v>
      </c>
      <c r="S20" s="299">
        <f t="shared" si="7"/>
        <v>0</v>
      </c>
      <c r="T20" s="299">
        <f t="shared" si="8"/>
        <v>0</v>
      </c>
      <c r="U20" s="299">
        <f t="shared" si="9"/>
        <v>0</v>
      </c>
      <c r="V20" s="300">
        <f t="shared" si="10"/>
        <v>0</v>
      </c>
      <c r="W20" s="299">
        <f t="shared" si="11"/>
        <v>0</v>
      </c>
      <c r="X20" s="301">
        <f t="shared" si="12"/>
        <v>0</v>
      </c>
      <c r="Y20" s="302"/>
      <c r="Z20" s="303" t="str" cm="1">
        <f t="array" ref="Z20">_xlfn.IFS(X20&gt;I20,"KO : Le montant retenu est supérieur au montant présenté. Merci de revoir la ligne de dépense ou plafonner son montant.",I20=0,"",X20=I20,"OK",X20&lt;I20,"Montant instruit inférieur au montant présenté.")</f>
        <v/>
      </c>
      <c r="AA20" s="304">
        <f t="shared" si="13"/>
        <v>0</v>
      </c>
    </row>
    <row r="21" spans="1:27" x14ac:dyDescent="0.35">
      <c r="B21" s="322"/>
      <c r="C21" s="248"/>
      <c r="D21" s="317"/>
      <c r="E21" s="259"/>
      <c r="F21" s="259"/>
      <c r="G21" s="259"/>
      <c r="H21" s="323"/>
      <c r="I21" s="259"/>
      <c r="J21" s="259"/>
      <c r="K21" s="324"/>
      <c r="L21" s="260"/>
      <c r="M21" s="298">
        <f t="shared" si="1"/>
        <v>0</v>
      </c>
      <c r="N21" s="299">
        <f t="shared" si="2"/>
        <v>0</v>
      </c>
      <c r="O21" s="299">
        <f t="shared" si="3"/>
        <v>0</v>
      </c>
      <c r="P21" s="299">
        <f t="shared" si="4"/>
        <v>0</v>
      </c>
      <c r="Q21" s="299">
        <f t="shared" si="5"/>
        <v>0</v>
      </c>
      <c r="R21" s="299">
        <f t="shared" si="6"/>
        <v>0</v>
      </c>
      <c r="S21" s="299">
        <f t="shared" si="7"/>
        <v>0</v>
      </c>
      <c r="T21" s="299">
        <f t="shared" si="8"/>
        <v>0</v>
      </c>
      <c r="U21" s="299">
        <f t="shared" si="9"/>
        <v>0</v>
      </c>
      <c r="V21" s="300">
        <f t="shared" si="10"/>
        <v>0</v>
      </c>
      <c r="W21" s="299">
        <f t="shared" si="11"/>
        <v>0</v>
      </c>
      <c r="X21" s="301">
        <f t="shared" si="12"/>
        <v>0</v>
      </c>
      <c r="Y21" s="302"/>
      <c r="Z21" s="303" t="str" cm="1">
        <f t="array" ref="Z21">_xlfn.IFS(X21&gt;I21,"KO : Le montant retenu est supérieur au montant présenté. Merci de revoir la ligne de dépense ou plafonner son montant.",I21=0,"",X21=I21,"OK",X21&lt;I21,"Montant instruit inférieur au montant présenté.")</f>
        <v/>
      </c>
      <c r="AA21" s="304">
        <f t="shared" si="13"/>
        <v>0</v>
      </c>
    </row>
    <row r="22" spans="1:27" x14ac:dyDescent="0.35">
      <c r="B22" s="322"/>
      <c r="C22" s="248"/>
      <c r="D22" s="317"/>
      <c r="E22" s="259"/>
      <c r="F22" s="259"/>
      <c r="G22" s="259"/>
      <c r="H22" s="323"/>
      <c r="I22" s="259"/>
      <c r="J22" s="259"/>
      <c r="K22" s="324"/>
      <c r="L22" s="260"/>
      <c r="M22" s="298">
        <f t="shared" si="1"/>
        <v>0</v>
      </c>
      <c r="N22" s="299">
        <f t="shared" si="2"/>
        <v>0</v>
      </c>
      <c r="O22" s="299">
        <f t="shared" si="3"/>
        <v>0</v>
      </c>
      <c r="P22" s="299">
        <f t="shared" si="4"/>
        <v>0</v>
      </c>
      <c r="Q22" s="299">
        <f t="shared" si="5"/>
        <v>0</v>
      </c>
      <c r="R22" s="299">
        <f t="shared" si="6"/>
        <v>0</v>
      </c>
      <c r="S22" s="299">
        <f t="shared" si="7"/>
        <v>0</v>
      </c>
      <c r="T22" s="299">
        <f t="shared" si="8"/>
        <v>0</v>
      </c>
      <c r="U22" s="299">
        <f t="shared" si="9"/>
        <v>0</v>
      </c>
      <c r="V22" s="300">
        <f t="shared" si="10"/>
        <v>0</v>
      </c>
      <c r="W22" s="299">
        <f t="shared" si="11"/>
        <v>0</v>
      </c>
      <c r="X22" s="301">
        <f t="shared" si="12"/>
        <v>0</v>
      </c>
      <c r="Y22" s="302"/>
      <c r="Z22" s="303" t="str" cm="1">
        <f t="array" ref="Z22">_xlfn.IFS(X22&gt;I22,"KO : Le montant retenu est supérieur au montant présenté. Merci de revoir la ligne de dépense ou plafonner son montant.",I22=0,"",X22=I22,"OK",X22&lt;I22,"Montant instruit inférieur au montant présenté.")</f>
        <v/>
      </c>
      <c r="AA22" s="304">
        <f t="shared" si="13"/>
        <v>0</v>
      </c>
    </row>
    <row r="23" spans="1:27" x14ac:dyDescent="0.35">
      <c r="B23" s="322"/>
      <c r="C23" s="248"/>
      <c r="D23" s="317"/>
      <c r="E23" s="259"/>
      <c r="F23" s="259"/>
      <c r="G23" s="259"/>
      <c r="H23" s="323"/>
      <c r="I23" s="259"/>
      <c r="J23" s="259"/>
      <c r="K23" s="324"/>
      <c r="L23" s="260"/>
      <c r="M23" s="298">
        <f t="shared" si="1"/>
        <v>0</v>
      </c>
      <c r="N23" s="299">
        <f t="shared" si="2"/>
        <v>0</v>
      </c>
      <c r="O23" s="299">
        <f t="shared" si="3"/>
        <v>0</v>
      </c>
      <c r="P23" s="299">
        <f t="shared" si="4"/>
        <v>0</v>
      </c>
      <c r="Q23" s="299">
        <f t="shared" si="5"/>
        <v>0</v>
      </c>
      <c r="R23" s="299">
        <f t="shared" si="6"/>
        <v>0</v>
      </c>
      <c r="S23" s="299">
        <f t="shared" si="7"/>
        <v>0</v>
      </c>
      <c r="T23" s="299">
        <f t="shared" si="8"/>
        <v>0</v>
      </c>
      <c r="U23" s="299">
        <f t="shared" si="9"/>
        <v>0</v>
      </c>
      <c r="V23" s="300">
        <f t="shared" si="10"/>
        <v>0</v>
      </c>
      <c r="W23" s="299">
        <f t="shared" si="11"/>
        <v>0</v>
      </c>
      <c r="X23" s="301">
        <f t="shared" si="12"/>
        <v>0</v>
      </c>
      <c r="Y23" s="302"/>
      <c r="Z23" s="303" t="str" cm="1">
        <f t="array" ref="Z23">_xlfn.IFS(X23&gt;I23,"KO : Le montant retenu est supérieur au montant présenté. Merci de revoir la ligne de dépense ou plafonner son montant.",I23=0,"",X23=I23,"OK",X23&lt;I23,"Montant instruit inférieur au montant présenté.")</f>
        <v/>
      </c>
      <c r="AA23" s="304">
        <f t="shared" si="13"/>
        <v>0</v>
      </c>
    </row>
    <row r="24" spans="1:27" x14ac:dyDescent="0.35">
      <c r="B24" s="322"/>
      <c r="C24" s="248"/>
      <c r="D24" s="317"/>
      <c r="E24" s="259"/>
      <c r="F24" s="259"/>
      <c r="G24" s="259"/>
      <c r="H24" s="323"/>
      <c r="I24" s="259"/>
      <c r="J24" s="259"/>
      <c r="K24" s="324"/>
      <c r="L24" s="260"/>
      <c r="M24" s="298">
        <f t="shared" si="1"/>
        <v>0</v>
      </c>
      <c r="N24" s="299">
        <f t="shared" si="2"/>
        <v>0</v>
      </c>
      <c r="O24" s="299">
        <f t="shared" si="3"/>
        <v>0</v>
      </c>
      <c r="P24" s="299">
        <f t="shared" si="4"/>
        <v>0</v>
      </c>
      <c r="Q24" s="299">
        <f t="shared" si="5"/>
        <v>0</v>
      </c>
      <c r="R24" s="299">
        <f t="shared" si="6"/>
        <v>0</v>
      </c>
      <c r="S24" s="299">
        <f t="shared" si="7"/>
        <v>0</v>
      </c>
      <c r="T24" s="299">
        <f t="shared" si="8"/>
        <v>0</v>
      </c>
      <c r="U24" s="299">
        <f t="shared" si="9"/>
        <v>0</v>
      </c>
      <c r="V24" s="300">
        <f t="shared" si="10"/>
        <v>0</v>
      </c>
      <c r="W24" s="299">
        <f t="shared" si="11"/>
        <v>0</v>
      </c>
      <c r="X24" s="301">
        <f t="shared" si="12"/>
        <v>0</v>
      </c>
      <c r="Y24" s="302"/>
      <c r="Z24" s="303" t="str" cm="1">
        <f t="array" ref="Z24">_xlfn.IFS(X24&gt;I24,"KO : Le montant retenu est supérieur au montant présenté. Merci de revoir la ligne de dépense ou plafonner son montant.",I24=0,"",X24=I24,"OK",X24&lt;I24,"Montant instruit inférieur au montant présenté.")</f>
        <v/>
      </c>
      <c r="AA24" s="304">
        <f t="shared" si="13"/>
        <v>0</v>
      </c>
    </row>
    <row r="25" spans="1:27" ht="15" thickBot="1" x14ac:dyDescent="0.4">
      <c r="B25" s="325"/>
      <c r="C25" s="248"/>
      <c r="D25" s="326"/>
      <c r="E25" s="262"/>
      <c r="F25" s="262"/>
      <c r="G25" s="262"/>
      <c r="H25" s="327"/>
      <c r="I25" s="262"/>
      <c r="J25" s="262"/>
      <c r="K25" s="328"/>
      <c r="L25" s="263"/>
      <c r="M25" s="305">
        <f t="shared" si="1"/>
        <v>0</v>
      </c>
      <c r="N25" s="306">
        <f t="shared" si="2"/>
        <v>0</v>
      </c>
      <c r="O25" s="306">
        <f t="shared" si="3"/>
        <v>0</v>
      </c>
      <c r="P25" s="306">
        <f t="shared" si="4"/>
        <v>0</v>
      </c>
      <c r="Q25" s="306">
        <f t="shared" si="5"/>
        <v>0</v>
      </c>
      <c r="R25" s="306">
        <f t="shared" si="6"/>
        <v>0</v>
      </c>
      <c r="S25" s="306">
        <f t="shared" si="7"/>
        <v>0</v>
      </c>
      <c r="T25" s="306">
        <f t="shared" si="8"/>
        <v>0</v>
      </c>
      <c r="U25" s="306">
        <f t="shared" si="9"/>
        <v>0</v>
      </c>
      <c r="V25" s="307">
        <f t="shared" si="10"/>
        <v>0</v>
      </c>
      <c r="W25" s="306">
        <f t="shared" si="11"/>
        <v>0</v>
      </c>
      <c r="X25" s="308">
        <f t="shared" si="12"/>
        <v>0</v>
      </c>
      <c r="Y25" s="309"/>
      <c r="Z25" s="310" t="str" cm="1">
        <f t="array" ref="Z25">_xlfn.IFS(X25&gt;I25,"KO : Le montant retenu est supérieur au montant présenté. Merci de revoir la ligne de dépense ou plafonner son montant.",I25=0,"",X25=I25,"OK",X25&lt;I25,"Montant instruit inférieur au montant présenté.")</f>
        <v/>
      </c>
      <c r="AA25" s="311">
        <f t="shared" si="13"/>
        <v>0</v>
      </c>
    </row>
    <row r="26" spans="1:27" ht="15" thickBot="1" x14ac:dyDescent="0.4">
      <c r="B26" s="142"/>
      <c r="C26" s="142"/>
      <c r="D26" s="142"/>
      <c r="E26" s="142"/>
      <c r="F26" s="142"/>
      <c r="G26" s="142"/>
      <c r="H26" s="142"/>
      <c r="I26" s="142"/>
      <c r="J26" s="312" t="s">
        <v>87</v>
      </c>
      <c r="K26" s="313">
        <f>SUM(K11:K25)</f>
        <v>0</v>
      </c>
      <c r="L26" s="142"/>
      <c r="M26" s="142"/>
      <c r="N26" s="142"/>
      <c r="O26" s="142"/>
      <c r="P26" s="142"/>
      <c r="Q26" s="142"/>
      <c r="R26" s="142"/>
      <c r="S26" s="142"/>
      <c r="T26" s="142"/>
      <c r="U26" s="312" t="s">
        <v>87</v>
      </c>
      <c r="V26" s="313">
        <f>SUM(V11:V25)</f>
        <v>0</v>
      </c>
      <c r="W26" s="142"/>
      <c r="X26" s="314">
        <f>SUM(X11:X25)</f>
        <v>0</v>
      </c>
      <c r="Y26" s="142"/>
      <c r="Z26" s="312" t="s">
        <v>110</v>
      </c>
      <c r="AA26" s="313">
        <f>SUM(AA11:AA25)</f>
        <v>0</v>
      </c>
    </row>
    <row r="28" spans="1:27" ht="15" thickBot="1" x14ac:dyDescent="0.4"/>
    <row r="29" spans="1:27" x14ac:dyDescent="0.35">
      <c r="D29" s="329" t="s">
        <v>141</v>
      </c>
      <c r="E29" s="330"/>
      <c r="F29" s="331"/>
    </row>
    <row r="30" spans="1:27" x14ac:dyDescent="0.35">
      <c r="D30" s="332"/>
      <c r="E30" s="333"/>
      <c r="F30" s="334"/>
    </row>
    <row r="31" spans="1:27" x14ac:dyDescent="0.35">
      <c r="D31" s="335" t="s">
        <v>142</v>
      </c>
      <c r="E31" s="333"/>
      <c r="F31" s="334"/>
    </row>
    <row r="32" spans="1:27" x14ac:dyDescent="0.35">
      <c r="D32" s="336"/>
      <c r="E32" s="333"/>
      <c r="F32" s="334"/>
    </row>
    <row r="33" spans="4:6" x14ac:dyDescent="0.35">
      <c r="D33" s="336"/>
      <c r="E33" s="333"/>
      <c r="F33" s="334"/>
    </row>
    <row r="34" spans="4:6" x14ac:dyDescent="0.35">
      <c r="D34" s="337" t="s">
        <v>143</v>
      </c>
      <c r="E34" s="333"/>
      <c r="F34" s="334"/>
    </row>
    <row r="35" spans="4:6" x14ac:dyDescent="0.35">
      <c r="D35" s="338"/>
      <c r="E35" s="333"/>
      <c r="F35" s="334"/>
    </row>
    <row r="36" spans="4:6" x14ac:dyDescent="0.35">
      <c r="D36" s="338"/>
      <c r="E36" s="333"/>
      <c r="F36" s="334"/>
    </row>
    <row r="37" spans="4:6" x14ac:dyDescent="0.35">
      <c r="D37" s="338"/>
      <c r="E37" s="333"/>
      <c r="F37" s="334"/>
    </row>
    <row r="38" spans="4:6" x14ac:dyDescent="0.35">
      <c r="D38" s="338"/>
      <c r="E38" s="333"/>
      <c r="F38" s="334"/>
    </row>
    <row r="39" spans="4:6" ht="15" thickBot="1" x14ac:dyDescent="0.4">
      <c r="D39" s="339"/>
      <c r="E39" s="340"/>
      <c r="F39" s="341"/>
    </row>
  </sheetData>
  <sheetProtection algorithmName="SHA-512" hashValue="6FVN/n7q6sFojidHtC+B+tqDBy4My/uS6QUvdeL1qsFGyBExFbRn6TtbJenEFgHIZakMNc62YBfn+GTcDzjcEA==" saltValue="BKBmQ/hIL3IJ5OpgkfNxqg==" spinCount="100000" sheet="1" objects="1" scenarios="1"/>
  <mergeCells count="26">
    <mergeCell ref="A1:F1"/>
    <mergeCell ref="B8:B9"/>
    <mergeCell ref="A10:A12"/>
    <mergeCell ref="A13:A15"/>
    <mergeCell ref="B4:F4"/>
    <mergeCell ref="E8:E9"/>
    <mergeCell ref="F8:F9"/>
    <mergeCell ref="B7:L7"/>
    <mergeCell ref="A16:A18"/>
    <mergeCell ref="A8:A9"/>
    <mergeCell ref="L8:L9"/>
    <mergeCell ref="K8:K9"/>
    <mergeCell ref="G8:G9"/>
    <mergeCell ref="H8:H9"/>
    <mergeCell ref="I8:J8"/>
    <mergeCell ref="V8:V9"/>
    <mergeCell ref="W8:W9"/>
    <mergeCell ref="M7:AA7"/>
    <mergeCell ref="P8:P9"/>
    <mergeCell ref="Q8:Q9"/>
    <mergeCell ref="R8:R9"/>
    <mergeCell ref="S8:S9"/>
    <mergeCell ref="T8:U8"/>
    <mergeCell ref="M8:M9"/>
    <mergeCell ref="O8:O9"/>
    <mergeCell ref="N8:N9"/>
  </mergeCells>
  <dataValidations disablePrompts="1" count="4">
    <dataValidation type="list" allowBlank="1" showInputMessage="1" showErrorMessage="1" promptTitle="Sélectionnez un poste de dépense" prompt="Cliquez sur le menu déroulant" sqref="O10 D10" xr:uid="{B155173C-3011-4107-B706-8EA116D54270}">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promptTitle="Sélectionnez un type d'opération" prompt="Cliquez sur le menu déroulant et associez un type d'opération au poste choisi tel que présenté dans les lignes 4 à 13 de l'onglet 0_x000a_" sqref="N10 C10" xr:uid="{DBEB9496-9CAB-492A-B69C-D0113285FB81}">
      <formula1>"Projets groupes opérationnels , Création groupes opérationnels , Diffusion projet"</formula1>
    </dataValidation>
    <dataValidation type="list" allowBlank="1" showInputMessage="1" showErrorMessage="1" promptTitle="Sélection type action détaillée" prompt="Cliquez sur le menu déroulant" sqref="D11:D25" xr:uid="{6B0FCE95-F42D-4B8F-9B12-8F377525A460}">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promptTitle="Sélectionnez un type d'action" prompt="Cliquez sur le menu déroulant et associez un type d'opération au poste choisi tel que présenté dans les lignes 4 à 13 de l'onglet 0_x000a_" sqref="C11:C25" xr:uid="{397302E7-85F6-4312-8ACC-2F4D409FE619}">
      <formula1>"Projets groupes opérationnels , Création groupes opérationnels , Diffusion projet"</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27CF-5E1F-48CC-8677-A9BBD721DCD2}">
  <sheetPr>
    <tabColor theme="9" tint="0.39997558519241921"/>
  </sheetPr>
  <dimension ref="A1:P65"/>
  <sheetViews>
    <sheetView showGridLines="0" zoomScale="85" zoomScaleNormal="85" workbookViewId="0">
      <selection activeCell="G8" sqref="G8"/>
    </sheetView>
  </sheetViews>
  <sheetFormatPr baseColWidth="10" defaultColWidth="11.54296875" defaultRowHeight="14.5" x14ac:dyDescent="0.35"/>
  <cols>
    <col min="1" max="1" width="13.81640625" style="142" customWidth="1"/>
    <col min="2" max="2" width="20.81640625" style="142" customWidth="1"/>
    <col min="3" max="3" width="21" style="142" bestFit="1" customWidth="1"/>
    <col min="4" max="4" width="26.1796875" style="142" bestFit="1" customWidth="1"/>
    <col min="5" max="5" width="101.453125" style="142" customWidth="1"/>
    <col min="6" max="6" width="25.81640625" style="142" customWidth="1"/>
    <col min="7" max="7" width="22.1796875" style="142" bestFit="1" customWidth="1"/>
    <col min="8" max="8" width="18.453125" style="142" bestFit="1" customWidth="1"/>
    <col min="9" max="9" width="26.1796875" style="142" bestFit="1" customWidth="1"/>
    <col min="10" max="10" width="25.54296875" style="142" bestFit="1" customWidth="1"/>
    <col min="11" max="11" width="26.453125" style="142" bestFit="1" customWidth="1"/>
    <col min="12" max="12" width="19.1796875" style="142" bestFit="1" customWidth="1"/>
    <col min="13" max="14" width="24.54296875" style="142" bestFit="1" customWidth="1"/>
    <col min="15" max="15" width="20.453125" style="142" bestFit="1" customWidth="1"/>
    <col min="16" max="16" width="21.453125" style="142" bestFit="1" customWidth="1"/>
    <col min="17" max="16384" width="11.54296875" style="142"/>
  </cols>
  <sheetData>
    <row r="1" spans="1:16" x14ac:dyDescent="0.35">
      <c r="A1" s="935" t="s">
        <v>302</v>
      </c>
      <c r="B1" s="935"/>
      <c r="C1" s="935"/>
      <c r="D1" s="935"/>
    </row>
    <row r="2" spans="1:16" ht="45" customHeight="1" thickBot="1" x14ac:dyDescent="0.4">
      <c r="B2" s="975" t="s">
        <v>312</v>
      </c>
      <c r="C2" s="976"/>
      <c r="D2" s="976"/>
      <c r="E2" s="976"/>
      <c r="F2" s="976"/>
      <c r="G2" s="976"/>
      <c r="H2" s="976"/>
      <c r="I2" s="976"/>
      <c r="J2" s="976"/>
      <c r="K2" s="976"/>
      <c r="L2" s="976"/>
      <c r="M2" s="976"/>
      <c r="N2" s="976"/>
      <c r="O2" s="976"/>
      <c r="P2" s="976"/>
    </row>
    <row r="3" spans="1:16" ht="19" thickBot="1" x14ac:dyDescent="0.4">
      <c r="B3" s="991" t="s">
        <v>339</v>
      </c>
      <c r="C3" s="992"/>
      <c r="D3" s="993"/>
    </row>
    <row r="4" spans="1:16" ht="18.5" x14ac:dyDescent="0.35">
      <c r="B4" s="994" t="s">
        <v>65</v>
      </c>
      <c r="C4" s="995"/>
      <c r="D4" s="264"/>
    </row>
    <row r="5" spans="1:16" ht="19" thickBot="1" x14ac:dyDescent="0.4">
      <c r="B5" s="996" t="s">
        <v>66</v>
      </c>
      <c r="C5" s="997"/>
      <c r="D5" s="265"/>
    </row>
    <row r="6" spans="1:16" ht="19" thickBot="1" x14ac:dyDescent="0.4">
      <c r="B6" s="212" t="s">
        <v>67</v>
      </c>
      <c r="C6" s="213"/>
      <c r="D6" s="214">
        <f>SUM(D4:D5)</f>
        <v>0</v>
      </c>
    </row>
    <row r="7" spans="1:16" ht="54.65" customHeight="1" thickBot="1" x14ac:dyDescent="0.4">
      <c r="B7" s="983" t="s">
        <v>340</v>
      </c>
      <c r="C7" s="984"/>
      <c r="D7" s="266">
        <f>'A- Ressources prévisionnelles'!K48</f>
        <v>0</v>
      </c>
    </row>
    <row r="8" spans="1:16" ht="138.65" customHeight="1" thickBot="1" x14ac:dyDescent="0.4">
      <c r="B8" s="983" t="s">
        <v>68</v>
      </c>
      <c r="C8" s="984"/>
      <c r="D8" s="267" t="s">
        <v>69</v>
      </c>
    </row>
    <row r="9" spans="1:16" ht="116.5" customHeight="1" thickBot="1" x14ac:dyDescent="0.4">
      <c r="B9" s="981" t="s">
        <v>313</v>
      </c>
      <c r="C9" s="982"/>
      <c r="D9" s="215">
        <f>I23</f>
        <v>0</v>
      </c>
    </row>
    <row r="10" spans="1:16" ht="15.5" x14ac:dyDescent="0.35">
      <c r="B10" s="977" t="s">
        <v>70</v>
      </c>
      <c r="C10" s="978"/>
      <c r="D10" s="216">
        <f>K23</f>
        <v>0</v>
      </c>
    </row>
    <row r="11" spans="1:16" ht="15.5" x14ac:dyDescent="0.35">
      <c r="B11" s="977" t="s">
        <v>71</v>
      </c>
      <c r="C11" s="978"/>
      <c r="D11" s="217">
        <f>M23</f>
        <v>0</v>
      </c>
    </row>
    <row r="12" spans="1:16" ht="16" thickBot="1" x14ac:dyDescent="0.4">
      <c r="B12" s="979" t="s">
        <v>72</v>
      </c>
      <c r="C12" s="980"/>
      <c r="D12" s="218">
        <f>O23</f>
        <v>0</v>
      </c>
    </row>
    <row r="14" spans="1:16" ht="18" thickBot="1" x14ac:dyDescent="0.4">
      <c r="B14" s="155" t="s">
        <v>73</v>
      </c>
    </row>
    <row r="15" spans="1:16" ht="43.4" customHeight="1" x14ac:dyDescent="0.35">
      <c r="B15" s="987" t="s">
        <v>304</v>
      </c>
      <c r="C15" s="219" t="s">
        <v>317</v>
      </c>
      <c r="D15" s="985" t="s">
        <v>307</v>
      </c>
      <c r="E15" s="219" t="s">
        <v>298</v>
      </c>
      <c r="F15" s="985" t="s">
        <v>362</v>
      </c>
      <c r="G15" s="219" t="s">
        <v>299</v>
      </c>
      <c r="H15" s="219" t="s">
        <v>300</v>
      </c>
      <c r="I15" s="219" t="s">
        <v>301</v>
      </c>
      <c r="J15" s="219" t="s">
        <v>74</v>
      </c>
      <c r="K15" s="219" t="s">
        <v>75</v>
      </c>
      <c r="L15" s="985" t="s">
        <v>76</v>
      </c>
      <c r="M15" s="219" t="s">
        <v>77</v>
      </c>
      <c r="N15" s="219" t="s">
        <v>78</v>
      </c>
      <c r="O15" s="985" t="s">
        <v>319</v>
      </c>
      <c r="P15" s="989" t="s">
        <v>79</v>
      </c>
    </row>
    <row r="16" spans="1:16" ht="282" customHeight="1" thickBot="1" x14ac:dyDescent="0.4">
      <c r="B16" s="988"/>
      <c r="C16" s="220" t="s">
        <v>318</v>
      </c>
      <c r="D16" s="986"/>
      <c r="E16" s="220" t="s">
        <v>80</v>
      </c>
      <c r="F16" s="986"/>
      <c r="G16" s="220" t="s">
        <v>303</v>
      </c>
      <c r="H16" s="221" t="s">
        <v>81</v>
      </c>
      <c r="I16" s="220" t="s">
        <v>82</v>
      </c>
      <c r="J16" s="220" t="s">
        <v>83</v>
      </c>
      <c r="K16" s="220" t="s">
        <v>84</v>
      </c>
      <c r="L16" s="986"/>
      <c r="M16" s="220" t="s">
        <v>85</v>
      </c>
      <c r="N16" s="220" t="s">
        <v>85</v>
      </c>
      <c r="O16" s="986"/>
      <c r="P16" s="990"/>
    </row>
    <row r="17" spans="2:16" x14ac:dyDescent="0.35">
      <c r="B17" s="972" t="s">
        <v>305</v>
      </c>
      <c r="C17" s="247"/>
      <c r="D17" s="160">
        <f>SUMIFS('1.1 Frais personnel'!$M$10:$M$34,'1.1 Frais personnel'!$C$10:$C$34,'Syn dep bénéficiaire'!C17,'1.1 Frais personnel'!$H$10:$H$34,"Oui")+SUMIFS(' 1.2 Prestation &amp; achat'!$J$12:$J$31,' 1.2 Prestation &amp; achat'!$C$12:$C$31,'Syn dep bénéficiaire'!C17,' 1.2 Prestation &amp; achat'!$F$12:$F$31,"Oui")+SUMIFS(' 1.2 Prestation &amp; achat'!$J$41:$J$60,' 1.2 Prestation &amp; achat'!$C$41:$C$60,'Syn dep bénéficiaire'!C17,' 1.2 Prestation &amp; achat'!$F$41:$F$60,"Oui")+SUMIFS('1.3 Déplacement hébergement'!$J$12:$J$27,'1.3 Déplacement hébergement'!$C$12:$C$27,'Syn dep bénéficiaire'!C17,'1.3 Déplacement hébergement'!$F$12:$F$27,"Oui")+SUMIFS('1.4  Contribution en nature'!$J$11:$J$26,'1.4  Contribution en nature'!$C$11:$C$26,'Syn dep bénéficiaire'!C17,'1.4  Contribution en nature'!$F$11:$F$26,"Oui")+SUMIFS('1.6 Amortissements'!$K$11:$K$25,'1.6 Amortissements'!$C$11:$C$25,'Syn dep bénéficiaire'!C17)+SUMIFS('1.5 Coûts participation agricu'!$O$11:$O$30,'1.5 Coûts participation agricu'!$D$11:$D$30,'Syn dep bénéficiaire'!C17)</f>
        <v>0</v>
      </c>
      <c r="E17" s="251"/>
      <c r="F17" s="222" t="e">
        <f>E17/D17</f>
        <v>#DIV/0!</v>
      </c>
      <c r="G17" s="163" t="s">
        <v>314</v>
      </c>
      <c r="H17" s="164" t="str">
        <f>IF(D17&gt;1000000,"Plafond non respecté","Plafond respecté")</f>
        <v>Plafond respecté</v>
      </c>
      <c r="I17" s="165">
        <f>IF(D17&gt;1000000,1000000,(IF(D17&lt;G17,0,D17*E17)))</f>
        <v>0</v>
      </c>
      <c r="J17" s="251"/>
      <c r="K17" s="165">
        <f>ROUNDDOWN(J17*I17,2)</f>
        <v>0</v>
      </c>
      <c r="L17" s="166" t="e">
        <f>K17/D17</f>
        <v>#DIV/0!</v>
      </c>
      <c r="M17" s="165">
        <f>IF(E17=100%, ROUNDDOWN(I17-K17,2),ROUNDDOWN((I17-K17)*(1-E17/100),2))</f>
        <v>0</v>
      </c>
      <c r="N17" s="166" t="e">
        <f>M17/D17</f>
        <v>#DIV/0!</v>
      </c>
      <c r="O17" s="167">
        <f>D17-(K17+M17)</f>
        <v>0</v>
      </c>
      <c r="P17" s="168" t="e">
        <f>O17/D17</f>
        <v>#DIV/0!</v>
      </c>
    </row>
    <row r="18" spans="2:16" x14ac:dyDescent="0.35">
      <c r="B18" s="973"/>
      <c r="C18" s="248"/>
      <c r="D18" s="170">
        <f>SUMIFS('1.1 Frais personnel'!$M$10:$M$34,'1.1 Frais personnel'!$C$10:$C$34,'Syn dep bénéficiaire'!C18,'1.1 Frais personnel'!$H$10:$H$34,"Oui")+SUMIFS(' 1.2 Prestation &amp; achat'!$J$12:$J$31,' 1.2 Prestation &amp; achat'!$C$12:$C$31,'Syn dep bénéficiaire'!C18,' 1.2 Prestation &amp; achat'!$F$12:$F$31,"Oui")+SUMIFS(' 1.2 Prestation &amp; achat'!$J$41:$J$60,' 1.2 Prestation &amp; achat'!$C$41:$C$60,'Syn dep bénéficiaire'!C18,' 1.2 Prestation &amp; achat'!$F$41:$F$60,"Oui")+SUMIFS('1.3 Déplacement hébergement'!$J$12:$J$27,'1.3 Déplacement hébergement'!$C$12:$C$27,'Syn dep bénéficiaire'!C18,'1.3 Déplacement hébergement'!$F$12:$F$27,"Oui")+SUMIFS('1.4  Contribution en nature'!$J$11:$J$26,'1.4  Contribution en nature'!$C$11:$C$26,'Syn dep bénéficiaire'!C18,'1.4  Contribution en nature'!$F$11:$F$26,"Oui")+SUMIFS('1.6 Amortissements'!$K$11:$K$25,'1.6 Amortissements'!$C$11:$C$25,'Syn dep bénéficiaire'!C18)+SUMIFS('1.5 Coûts participation agricu'!$O$11:$O$30,'1.5 Coûts participation agricu'!$D$11:$D$30,'Syn dep bénéficiaire'!C18)</f>
        <v>0</v>
      </c>
      <c r="E18" s="252"/>
      <c r="F18" s="172" t="e">
        <f t="shared" ref="F18:F22" si="0">E18/D18</f>
        <v>#DIV/0!</v>
      </c>
      <c r="G18" s="173" t="s">
        <v>314</v>
      </c>
      <c r="H18" s="174" t="str">
        <f t="shared" ref="H18:H23" si="1">IF(D18&gt;1000000,"Plafond non respecté","Plafond respecté")</f>
        <v>Plafond respecté</v>
      </c>
      <c r="I18" s="175">
        <f t="shared" ref="I18:I21" si="2">IF(D18&gt;1000000,1000000,(IF(D18&lt;G18,0,D18*E18)))</f>
        <v>0</v>
      </c>
      <c r="J18" s="252"/>
      <c r="K18" s="175">
        <f t="shared" ref="K18:K22" si="3">ROUNDDOWN(J18*I18,2)</f>
        <v>0</v>
      </c>
      <c r="L18" s="176" t="e">
        <f t="shared" ref="L18:L23" si="4">K18/D18</f>
        <v>#DIV/0!</v>
      </c>
      <c r="M18" s="175">
        <f t="shared" ref="M18:M22" si="5">IF(E18=100%, ROUNDDOWN(I18-K18,2),ROUNDDOWN((I18-K18)*(1-E18/100),2))</f>
        <v>0</v>
      </c>
      <c r="N18" s="176" t="e">
        <f t="shared" ref="N18:N23" si="6">M18/D18</f>
        <v>#DIV/0!</v>
      </c>
      <c r="O18" s="177">
        <f t="shared" ref="O18:O22" si="7">D18-(K18+M18)</f>
        <v>0</v>
      </c>
      <c r="P18" s="178" t="e">
        <f t="shared" ref="P18:P22" si="8">O18/D18</f>
        <v>#DIV/0!</v>
      </c>
    </row>
    <row r="19" spans="2:16" ht="15" thickBot="1" x14ac:dyDescent="0.4">
      <c r="B19" s="974"/>
      <c r="C19" s="249"/>
      <c r="D19" s="180">
        <f>SUMIFS('1.1 Frais personnel'!$M$10:$M$34,'1.1 Frais personnel'!$C$10:$C$34,'Syn dep bénéficiaire'!C19,'1.1 Frais personnel'!$H$10:$H$34,"Oui")+SUMIFS(' 1.2 Prestation &amp; achat'!$J$12:$J$31,' 1.2 Prestation &amp; achat'!$C$12:$C$31,'Syn dep bénéficiaire'!C19,' 1.2 Prestation &amp; achat'!$F$12:$F$31,"Oui")+SUMIFS(' 1.2 Prestation &amp; achat'!$J$41:$J$60,' 1.2 Prestation &amp; achat'!$C$41:$C$60,'Syn dep bénéficiaire'!C19,' 1.2 Prestation &amp; achat'!$F$41:$F$60,"Oui")+SUMIFS('1.3 Déplacement hébergement'!$J$12:$J$27,'1.3 Déplacement hébergement'!$C$12:$C$27,'Syn dep bénéficiaire'!C19,'1.3 Déplacement hébergement'!$F$12:$F$27,"Oui")+SUMIFS('1.4  Contribution en nature'!$J$11:$J$26,'1.4  Contribution en nature'!$C$11:$C$26,'Syn dep bénéficiaire'!C19,'1.4  Contribution en nature'!$F$11:$F$26,"Oui")+SUMIFS('1.6 Amortissements'!$K$11:$K$25,'1.6 Amortissements'!$C$11:$C$25,'Syn dep bénéficiaire'!C19)+SUMIFS('1.5 Coûts participation agricu'!$O$11:$O$30,'1.5 Coûts participation agricu'!$D$11:$D$30,'Syn dep bénéficiaire'!C19)</f>
        <v>0</v>
      </c>
      <c r="E19" s="253"/>
      <c r="F19" s="182" t="e">
        <f t="shared" si="0"/>
        <v>#DIV/0!</v>
      </c>
      <c r="G19" s="183" t="s">
        <v>314</v>
      </c>
      <c r="H19" s="184" t="str">
        <f t="shared" si="1"/>
        <v>Plafond respecté</v>
      </c>
      <c r="I19" s="185">
        <f t="shared" si="2"/>
        <v>0</v>
      </c>
      <c r="J19" s="253"/>
      <c r="K19" s="185">
        <f t="shared" si="3"/>
        <v>0</v>
      </c>
      <c r="L19" s="186" t="e">
        <f t="shared" si="4"/>
        <v>#DIV/0!</v>
      </c>
      <c r="M19" s="185">
        <f t="shared" si="5"/>
        <v>0</v>
      </c>
      <c r="N19" s="186" t="e">
        <f t="shared" si="6"/>
        <v>#DIV/0!</v>
      </c>
      <c r="O19" s="187">
        <f t="shared" si="7"/>
        <v>0</v>
      </c>
      <c r="P19" s="188" t="e">
        <f t="shared" si="8"/>
        <v>#DIV/0!</v>
      </c>
    </row>
    <row r="20" spans="2:16" x14ac:dyDescent="0.35">
      <c r="B20" s="973" t="s">
        <v>306</v>
      </c>
      <c r="C20" s="250"/>
      <c r="D20" s="160">
        <f>SUMIFS('1.1 Frais personnel'!$M$10:$M$34,'1.1 Frais personnel'!$C$10:$C$34,'Syn dep bénéficiaire'!C20,'1.1 Frais personnel'!$H$10:$H$34,"Non")+SUMIFS(' 1.2 Prestation &amp; achat'!$J$12:$J$31,' 1.2 Prestation &amp; achat'!$C$12:$C$31,'Syn dep bénéficiaire'!C20,' 1.2 Prestation &amp; achat'!$F$12:$F$31,"Non")+SUMIFS(' 1.2 Prestation &amp; achat'!$J$41:$J$60,' 1.2 Prestation &amp; achat'!$C$41:$C$60,'Syn dep bénéficiaire'!C20,' 1.2 Prestation &amp; achat'!$F$41:$F$60,"Non")+SUMIFS('1.3 Déplacement hébergement'!$J$12:$J$27,'1.3 Déplacement hébergement'!$C$12:$C$27,'Syn dep bénéficiaire'!C20,'1.3 Déplacement hébergement'!$F$12:$F$27,"Non")+SUMIFS('1.4  Contribution en nature'!$J$11:$J$26,'1.4  Contribution en nature'!$C$11:$C$26,'Syn dep bénéficiaire'!C20,'1.4  Contribution en nature'!$F$11:$F$26,"Non")+SUMIFS('1.6 Amortissements'!$K$11:$K$25,'1.6 Amortissements'!$C$11:$C$25,'Syn dep bénéficiaire'!C20)+SUMIFS('1.5 Coûts participation agricu'!$O$11:$O$30,'1.5 Coûts participation agricu'!$D$11:$D$30,'Syn dep bénéficiaire'!C20)</f>
        <v>0</v>
      </c>
      <c r="E20" s="254"/>
      <c r="F20" s="223" t="e">
        <f t="shared" si="0"/>
        <v>#DIV/0!</v>
      </c>
      <c r="G20" s="224" t="s">
        <v>314</v>
      </c>
      <c r="H20" s="225" t="str">
        <f t="shared" si="1"/>
        <v>Plafond respecté</v>
      </c>
      <c r="I20" s="226">
        <f t="shared" si="2"/>
        <v>0</v>
      </c>
      <c r="J20" s="254"/>
      <c r="K20" s="226">
        <f t="shared" si="3"/>
        <v>0</v>
      </c>
      <c r="L20" s="227" t="e">
        <f t="shared" si="4"/>
        <v>#DIV/0!</v>
      </c>
      <c r="M20" s="226">
        <f t="shared" si="5"/>
        <v>0</v>
      </c>
      <c r="N20" s="227" t="e">
        <f t="shared" si="6"/>
        <v>#DIV/0!</v>
      </c>
      <c r="O20" s="228">
        <f t="shared" si="7"/>
        <v>0</v>
      </c>
      <c r="P20" s="229" t="e">
        <f t="shared" si="8"/>
        <v>#DIV/0!</v>
      </c>
    </row>
    <row r="21" spans="2:16" x14ac:dyDescent="0.35">
      <c r="B21" s="973"/>
      <c r="C21" s="248"/>
      <c r="D21" s="170">
        <f>SUMIFS('1.1 Frais personnel'!$M$10:$M$34,'1.1 Frais personnel'!$C$10:$C$34,'Syn dep bénéficiaire'!C21,'1.1 Frais personnel'!$H$10:$H$34,"Non")+SUMIFS(' 1.2 Prestation &amp; achat'!$J$12:$J$31,' 1.2 Prestation &amp; achat'!$C$12:$C$31,'Syn dep bénéficiaire'!C21,' 1.2 Prestation &amp; achat'!$F$12:$F$31,"Non")+SUMIFS(' 1.2 Prestation &amp; achat'!$J$41:$J$60,' 1.2 Prestation &amp; achat'!$C$41:$C$60,'Syn dep bénéficiaire'!C21,' 1.2 Prestation &amp; achat'!$F$41:$F$60,"Non")+SUMIFS('1.3 Déplacement hébergement'!$J$12:$J$27,'1.3 Déplacement hébergement'!$C$12:$C$27,'Syn dep bénéficiaire'!C21,'1.3 Déplacement hébergement'!$F$12:$F$27,"Non")+SUMIFS('1.4  Contribution en nature'!$J$11:$J$26,'1.4  Contribution en nature'!$C$11:$C$26,'Syn dep bénéficiaire'!C21,'1.4  Contribution en nature'!$F$11:$F$26,"Non")+SUMIFS('1.6 Amortissements'!$K$11:$K$25,'1.6 Amortissements'!$C$11:$C$25,'Syn dep bénéficiaire'!C21)+SUMIFS('1.5 Coûts participation agricu'!$O$11:$O$30,'1.5 Coûts participation agricu'!$D$11:$D$30,'Syn dep bénéficiaire'!C21)</f>
        <v>0</v>
      </c>
      <c r="E21" s="252"/>
      <c r="F21" s="172" t="e">
        <f t="shared" si="0"/>
        <v>#DIV/0!</v>
      </c>
      <c r="G21" s="173" t="s">
        <v>314</v>
      </c>
      <c r="H21" s="174" t="str">
        <f t="shared" si="1"/>
        <v>Plafond respecté</v>
      </c>
      <c r="I21" s="175">
        <f t="shared" si="2"/>
        <v>0</v>
      </c>
      <c r="J21" s="252"/>
      <c r="K21" s="175">
        <f t="shared" si="3"/>
        <v>0</v>
      </c>
      <c r="L21" s="176" t="e">
        <f t="shared" si="4"/>
        <v>#DIV/0!</v>
      </c>
      <c r="M21" s="175">
        <f t="shared" si="5"/>
        <v>0</v>
      </c>
      <c r="N21" s="176" t="e">
        <f t="shared" si="6"/>
        <v>#DIV/0!</v>
      </c>
      <c r="O21" s="177">
        <f t="shared" si="7"/>
        <v>0</v>
      </c>
      <c r="P21" s="178" t="e">
        <f t="shared" si="8"/>
        <v>#DIV/0!</v>
      </c>
    </row>
    <row r="22" spans="2:16" ht="15" thickBot="1" x14ac:dyDescent="0.4">
      <c r="B22" s="974"/>
      <c r="C22" s="249"/>
      <c r="D22" s="180">
        <f>SUMIFS('1.1 Frais personnel'!$M$10:$M$34,'1.1 Frais personnel'!$C$10:$C$34,'Syn dep bénéficiaire'!C22,'1.1 Frais personnel'!$H$10:$H$34,"Non")+SUMIFS(' 1.2 Prestation &amp; achat'!$J$12:$J$31,' 1.2 Prestation &amp; achat'!$C$12:$C$31,'Syn dep bénéficiaire'!C22,' 1.2 Prestation &amp; achat'!$F$12:$F$31,"Non")+SUMIFS(' 1.2 Prestation &amp; achat'!$J$41:$J$60,' 1.2 Prestation &amp; achat'!$C$41:$C$60,'Syn dep bénéficiaire'!C22,' 1.2 Prestation &amp; achat'!$F$41:$F$60,"Non")+SUMIFS('1.3 Déplacement hébergement'!$J$12:$J$27,'1.3 Déplacement hébergement'!$C$12:$C$27,'Syn dep bénéficiaire'!C22,'1.3 Déplacement hébergement'!$F$12:$F$27,"Non")+SUMIFS('1.4  Contribution en nature'!$J$11:$J$26,'1.4  Contribution en nature'!$C$11:$C$26,'Syn dep bénéficiaire'!C22,'1.4  Contribution en nature'!$F$11:$F$26,"Non")+SUMIFS('1.6 Amortissements'!$K$11:$K$25,'1.6 Amortissements'!$C$11:$C$25,'Syn dep bénéficiaire'!C22)+SUMIFS('1.5 Coûts participation agricu'!$O$11:$O$30,'1.5 Coûts participation agricu'!$D$11:$D$30,'Syn dep bénéficiaire'!C22)</f>
        <v>0</v>
      </c>
      <c r="E22" s="255"/>
      <c r="F22" s="182" t="e">
        <f t="shared" si="0"/>
        <v>#DIV/0!</v>
      </c>
      <c r="G22" s="183" t="s">
        <v>314</v>
      </c>
      <c r="H22" s="184" t="str">
        <f t="shared" si="1"/>
        <v>Plafond respecté</v>
      </c>
      <c r="I22" s="185">
        <f>IF(D22&gt;1000000,1000000,(IF(D22&lt;G22,0,D22*E22)))</f>
        <v>0</v>
      </c>
      <c r="J22" s="253"/>
      <c r="K22" s="185">
        <f t="shared" si="3"/>
        <v>0</v>
      </c>
      <c r="L22" s="186" t="e">
        <f t="shared" si="4"/>
        <v>#DIV/0!</v>
      </c>
      <c r="M22" s="185">
        <f t="shared" si="5"/>
        <v>0</v>
      </c>
      <c r="N22" s="186" t="e">
        <f t="shared" si="6"/>
        <v>#DIV/0!</v>
      </c>
      <c r="O22" s="187">
        <f t="shared" si="7"/>
        <v>0</v>
      </c>
      <c r="P22" s="188" t="e">
        <f t="shared" si="8"/>
        <v>#DIV/0!</v>
      </c>
    </row>
    <row r="23" spans="2:16" ht="15" thickBot="1" x14ac:dyDescent="0.4">
      <c r="C23" s="189" t="s">
        <v>87</v>
      </c>
      <c r="D23" s="230">
        <f>SUM(D17:D22)</f>
        <v>0</v>
      </c>
      <c r="E23" s="231"/>
      <c r="F23" s="192" t="e">
        <f>SUM(F17:F22)</f>
        <v>#DIV/0!</v>
      </c>
      <c r="G23" s="193" t="s">
        <v>314</v>
      </c>
      <c r="H23" s="194" t="str">
        <f t="shared" si="1"/>
        <v>Plafond respecté</v>
      </c>
      <c r="I23" s="232">
        <f>IF(D23&gt;1000000,1000000,(IF(D23&lt;G23,0,D23*E23)))</f>
        <v>0</v>
      </c>
      <c r="J23" s="196"/>
      <c r="K23" s="197">
        <f>SUM(K17:K22)</f>
        <v>0</v>
      </c>
      <c r="L23" s="198" t="e">
        <f t="shared" si="4"/>
        <v>#DIV/0!</v>
      </c>
      <c r="M23" s="197">
        <f>SUM(M17:M22)</f>
        <v>0</v>
      </c>
      <c r="N23" s="198" t="e">
        <f t="shared" si="6"/>
        <v>#DIV/0!</v>
      </c>
      <c r="O23" s="199">
        <f>SUM(O17:O22)</f>
        <v>0</v>
      </c>
      <c r="P23" s="200" t="e">
        <f>O23/D23</f>
        <v>#DIV/0!</v>
      </c>
    </row>
    <row r="25" spans="2:16" ht="21" x14ac:dyDescent="0.5">
      <c r="B25" s="998" t="s">
        <v>88</v>
      </c>
      <c r="C25" s="998"/>
      <c r="D25" s="998"/>
      <c r="E25" s="998"/>
      <c r="F25" s="998"/>
      <c r="G25" s="998"/>
      <c r="H25" s="998"/>
      <c r="I25" s="998"/>
      <c r="J25" s="998"/>
    </row>
    <row r="26" spans="2:16" x14ac:dyDescent="0.35">
      <c r="B26" s="999" t="s">
        <v>89</v>
      </c>
      <c r="C26" s="1001" t="s">
        <v>0</v>
      </c>
      <c r="D26" s="1002"/>
      <c r="E26" s="1001" t="s">
        <v>1</v>
      </c>
      <c r="F26" s="1002"/>
      <c r="G26" s="1001" t="s">
        <v>2</v>
      </c>
      <c r="H26" s="1002"/>
      <c r="I26" s="1001" t="s">
        <v>2</v>
      </c>
      <c r="J26" s="1002"/>
    </row>
    <row r="27" spans="2:16" x14ac:dyDescent="0.35">
      <c r="B27" s="1000"/>
      <c r="C27" s="233" t="s">
        <v>90</v>
      </c>
      <c r="D27" s="234" t="s">
        <v>91</v>
      </c>
      <c r="E27" s="233" t="s">
        <v>90</v>
      </c>
      <c r="F27" s="234" t="s">
        <v>91</v>
      </c>
      <c r="G27" s="233" t="s">
        <v>90</v>
      </c>
      <c r="H27" s="234" t="s">
        <v>91</v>
      </c>
      <c r="I27" s="233" t="s">
        <v>90</v>
      </c>
      <c r="J27" s="234" t="s">
        <v>91</v>
      </c>
    </row>
    <row r="28" spans="2:16" x14ac:dyDescent="0.35">
      <c r="B28" s="235" t="s">
        <v>92</v>
      </c>
      <c r="C28" s="256"/>
      <c r="D28" s="257"/>
      <c r="E28" s="256"/>
      <c r="F28" s="257"/>
      <c r="G28" s="256"/>
      <c r="H28" s="257"/>
      <c r="I28" s="256"/>
      <c r="J28" s="257"/>
    </row>
    <row r="29" spans="2:16" x14ac:dyDescent="0.35">
      <c r="B29" s="235" t="s">
        <v>93</v>
      </c>
      <c r="C29" s="256"/>
      <c r="D29" s="257"/>
      <c r="E29" s="256"/>
      <c r="F29" s="257"/>
      <c r="G29" s="256"/>
      <c r="H29" s="257"/>
      <c r="I29" s="256"/>
      <c r="J29" s="257"/>
    </row>
    <row r="30" spans="2:16" ht="29" x14ac:dyDescent="0.35">
      <c r="B30" s="235" t="s">
        <v>167</v>
      </c>
      <c r="C30" s="256"/>
      <c r="D30" s="257"/>
      <c r="E30" s="256"/>
      <c r="F30" s="257"/>
      <c r="G30" s="256"/>
      <c r="H30" s="257"/>
      <c r="I30" s="256"/>
      <c r="J30" s="257"/>
    </row>
    <row r="31" spans="2:16" ht="29" x14ac:dyDescent="0.35">
      <c r="B31" s="235" t="s">
        <v>94</v>
      </c>
      <c r="C31" s="256"/>
      <c r="D31" s="257"/>
      <c r="E31" s="256"/>
      <c r="F31" s="257"/>
      <c r="G31" s="256"/>
      <c r="H31" s="257"/>
      <c r="I31" s="256"/>
      <c r="J31" s="257"/>
    </row>
    <row r="32" spans="2:16" ht="29" x14ac:dyDescent="0.35">
      <c r="B32" s="235" t="s">
        <v>95</v>
      </c>
      <c r="C32" s="256"/>
      <c r="D32" s="257"/>
      <c r="E32" s="256"/>
      <c r="F32" s="257"/>
      <c r="G32" s="256"/>
      <c r="H32" s="257"/>
      <c r="I32" s="256"/>
      <c r="J32" s="257"/>
    </row>
    <row r="33" spans="2:10" x14ac:dyDescent="0.35">
      <c r="B33" s="235" t="s">
        <v>86</v>
      </c>
      <c r="C33" s="256"/>
      <c r="D33" s="257"/>
      <c r="E33" s="256"/>
      <c r="F33" s="257"/>
      <c r="G33" s="256"/>
      <c r="H33" s="257"/>
      <c r="I33" s="256"/>
      <c r="J33" s="257"/>
    </row>
    <row r="34" spans="2:10" ht="46.5" x14ac:dyDescent="0.35">
      <c r="B34" s="206" t="s">
        <v>96</v>
      </c>
      <c r="C34" s="207">
        <f>SUM(C28:C33)</f>
        <v>0</v>
      </c>
      <c r="D34" s="236"/>
      <c r="E34" s="207">
        <f>SUM(E28:E33)</f>
        <v>0</v>
      </c>
      <c r="F34" s="236"/>
      <c r="G34" s="207">
        <f>SUM(G28:G33)</f>
        <v>0</v>
      </c>
      <c r="H34" s="237"/>
      <c r="I34" s="207">
        <f>SUM(I28:I33)</f>
        <v>0</v>
      </c>
      <c r="J34" s="236"/>
    </row>
    <row r="36" spans="2:10" ht="15" thickBot="1" x14ac:dyDescent="0.4"/>
    <row r="37" spans="2:10" ht="21.5" thickBot="1" x14ac:dyDescent="0.55000000000000004">
      <c r="B37" s="1005" t="s">
        <v>97</v>
      </c>
      <c r="C37" s="1006"/>
      <c r="D37" s="1006"/>
      <c r="E37" s="1006"/>
      <c r="F37" s="1006"/>
      <c r="G37" s="1006"/>
      <c r="H37" s="1006"/>
      <c r="I37" s="1006"/>
      <c r="J37" s="1007"/>
    </row>
    <row r="38" spans="2:10" ht="21" x14ac:dyDescent="0.35">
      <c r="B38" s="238" t="s">
        <v>0</v>
      </c>
      <c r="C38" s="1008" t="s">
        <v>98</v>
      </c>
      <c r="D38" s="1010" t="s">
        <v>99</v>
      </c>
      <c r="E38" s="239" t="s">
        <v>100</v>
      </c>
      <c r="F38" s="239" t="s">
        <v>101</v>
      </c>
      <c r="G38" s="1010" t="s">
        <v>102</v>
      </c>
      <c r="H38" s="1010" t="s">
        <v>103</v>
      </c>
      <c r="I38" s="1010" t="s">
        <v>104</v>
      </c>
      <c r="J38" s="1012" t="s">
        <v>105</v>
      </c>
    </row>
    <row r="39" spans="2:10" x14ac:dyDescent="0.35">
      <c r="B39" s="240" t="s">
        <v>106</v>
      </c>
      <c r="C39" s="1009"/>
      <c r="D39" s="1011"/>
      <c r="E39" s="241" t="s">
        <v>107</v>
      </c>
      <c r="F39" s="241" t="s">
        <v>107</v>
      </c>
      <c r="G39" s="1011"/>
      <c r="H39" s="1011"/>
      <c r="I39" s="1011"/>
      <c r="J39" s="1013"/>
    </row>
    <row r="40" spans="2:10" x14ac:dyDescent="0.35">
      <c r="B40" s="242" t="s">
        <v>29</v>
      </c>
      <c r="C40" s="258"/>
      <c r="D40" s="259"/>
      <c r="E40" s="259"/>
      <c r="F40" s="259"/>
      <c r="G40" s="259"/>
      <c r="H40" s="259"/>
      <c r="I40" s="259"/>
      <c r="J40" s="260"/>
    </row>
    <row r="41" spans="2:10" x14ac:dyDescent="0.35">
      <c r="B41" s="242" t="s">
        <v>30</v>
      </c>
      <c r="C41" s="258"/>
      <c r="D41" s="259"/>
      <c r="E41" s="259"/>
      <c r="F41" s="259"/>
      <c r="G41" s="259"/>
      <c r="H41" s="259"/>
      <c r="I41" s="259"/>
      <c r="J41" s="260"/>
    </row>
    <row r="42" spans="2:10" x14ac:dyDescent="0.35">
      <c r="B42" s="242" t="s">
        <v>108</v>
      </c>
      <c r="C42" s="258"/>
      <c r="D42" s="259"/>
      <c r="E42" s="259"/>
      <c r="F42" s="259"/>
      <c r="G42" s="259"/>
      <c r="H42" s="259"/>
      <c r="I42" s="259"/>
      <c r="J42" s="260"/>
    </row>
    <row r="43" spans="2:10" x14ac:dyDescent="0.35">
      <c r="B43" s="242" t="s">
        <v>109</v>
      </c>
      <c r="C43" s="258"/>
      <c r="D43" s="259"/>
      <c r="E43" s="259"/>
      <c r="F43" s="259"/>
      <c r="G43" s="259"/>
      <c r="H43" s="259"/>
      <c r="I43" s="259"/>
      <c r="J43" s="260"/>
    </row>
    <row r="44" spans="2:10" ht="15" thickBot="1" x14ac:dyDescent="0.4">
      <c r="B44" s="243" t="s">
        <v>110</v>
      </c>
      <c r="C44" s="261"/>
      <c r="D44" s="262"/>
      <c r="E44" s="262"/>
      <c r="F44" s="262"/>
      <c r="G44" s="262"/>
      <c r="H44" s="262"/>
      <c r="I44" s="262"/>
      <c r="J44" s="263"/>
    </row>
    <row r="45" spans="2:10" ht="21" x14ac:dyDescent="0.35">
      <c r="B45" s="244" t="s">
        <v>1</v>
      </c>
      <c r="C45" s="1014" t="s">
        <v>98</v>
      </c>
      <c r="D45" s="1016" t="s">
        <v>99</v>
      </c>
      <c r="E45" s="245" t="s">
        <v>100</v>
      </c>
      <c r="F45" s="245" t="s">
        <v>101</v>
      </c>
      <c r="G45" s="1016" t="s">
        <v>102</v>
      </c>
      <c r="H45" s="1016" t="s">
        <v>103</v>
      </c>
      <c r="I45" s="1016" t="s">
        <v>104</v>
      </c>
      <c r="J45" s="1003" t="s">
        <v>105</v>
      </c>
    </row>
    <row r="46" spans="2:10" x14ac:dyDescent="0.35">
      <c r="B46" s="242" t="s">
        <v>106</v>
      </c>
      <c r="C46" s="1015"/>
      <c r="D46" s="1017"/>
      <c r="E46" s="233" t="s">
        <v>107</v>
      </c>
      <c r="F46" s="233" t="s">
        <v>107</v>
      </c>
      <c r="G46" s="1017"/>
      <c r="H46" s="1017"/>
      <c r="I46" s="1017"/>
      <c r="J46" s="1004"/>
    </row>
    <row r="47" spans="2:10" x14ac:dyDescent="0.35">
      <c r="B47" s="242" t="s">
        <v>29</v>
      </c>
      <c r="C47" s="258"/>
      <c r="D47" s="259"/>
      <c r="E47" s="259"/>
      <c r="F47" s="259"/>
      <c r="G47" s="259"/>
      <c r="H47" s="259"/>
      <c r="I47" s="259"/>
      <c r="J47" s="260"/>
    </row>
    <row r="48" spans="2:10" x14ac:dyDescent="0.35">
      <c r="B48" s="242" t="s">
        <v>30</v>
      </c>
      <c r="C48" s="258"/>
      <c r="D48" s="259"/>
      <c r="E48" s="259"/>
      <c r="F48" s="259"/>
      <c r="G48" s="259"/>
      <c r="H48" s="259"/>
      <c r="I48" s="259"/>
      <c r="J48" s="260"/>
    </row>
    <row r="49" spans="2:10" x14ac:dyDescent="0.35">
      <c r="B49" s="242" t="s">
        <v>108</v>
      </c>
      <c r="C49" s="258"/>
      <c r="D49" s="259"/>
      <c r="E49" s="259"/>
      <c r="F49" s="259"/>
      <c r="G49" s="259"/>
      <c r="H49" s="259"/>
      <c r="I49" s="259"/>
      <c r="J49" s="260"/>
    </row>
    <row r="50" spans="2:10" x14ac:dyDescent="0.35">
      <c r="B50" s="242" t="s">
        <v>109</v>
      </c>
      <c r="C50" s="258"/>
      <c r="D50" s="259"/>
      <c r="E50" s="259"/>
      <c r="F50" s="259"/>
      <c r="G50" s="259"/>
      <c r="H50" s="259"/>
      <c r="I50" s="259"/>
      <c r="J50" s="260"/>
    </row>
    <row r="51" spans="2:10" ht="15" thickBot="1" x14ac:dyDescent="0.4">
      <c r="B51" s="243" t="s">
        <v>110</v>
      </c>
      <c r="C51" s="261"/>
      <c r="D51" s="262"/>
      <c r="E51" s="262"/>
      <c r="F51" s="262"/>
      <c r="G51" s="262"/>
      <c r="H51" s="262"/>
      <c r="I51" s="262"/>
      <c r="J51" s="263"/>
    </row>
    <row r="52" spans="2:10" ht="21" x14ac:dyDescent="0.35">
      <c r="B52" s="244" t="s">
        <v>2</v>
      </c>
      <c r="C52" s="1014" t="s">
        <v>98</v>
      </c>
      <c r="D52" s="1016" t="s">
        <v>99</v>
      </c>
      <c r="E52" s="245" t="s">
        <v>100</v>
      </c>
      <c r="F52" s="245" t="s">
        <v>101</v>
      </c>
      <c r="G52" s="1016" t="s">
        <v>102</v>
      </c>
      <c r="H52" s="1016" t="s">
        <v>103</v>
      </c>
      <c r="I52" s="1016" t="s">
        <v>104</v>
      </c>
      <c r="J52" s="1003" t="s">
        <v>105</v>
      </c>
    </row>
    <row r="53" spans="2:10" x14ac:dyDescent="0.35">
      <c r="B53" s="242" t="s">
        <v>106</v>
      </c>
      <c r="C53" s="1015"/>
      <c r="D53" s="1017"/>
      <c r="E53" s="233" t="s">
        <v>107</v>
      </c>
      <c r="F53" s="233" t="s">
        <v>107</v>
      </c>
      <c r="G53" s="1017"/>
      <c r="H53" s="1017"/>
      <c r="I53" s="1017"/>
      <c r="J53" s="1004"/>
    </row>
    <row r="54" spans="2:10" x14ac:dyDescent="0.35">
      <c r="B54" s="242" t="s">
        <v>29</v>
      </c>
      <c r="C54" s="258"/>
      <c r="D54" s="259"/>
      <c r="E54" s="259"/>
      <c r="F54" s="259"/>
      <c r="G54" s="259"/>
      <c r="H54" s="259"/>
      <c r="I54" s="259"/>
      <c r="J54" s="260"/>
    </row>
    <row r="55" spans="2:10" x14ac:dyDescent="0.35">
      <c r="B55" s="242" t="s">
        <v>30</v>
      </c>
      <c r="C55" s="258"/>
      <c r="D55" s="259"/>
      <c r="E55" s="259"/>
      <c r="F55" s="259"/>
      <c r="G55" s="259"/>
      <c r="H55" s="259"/>
      <c r="I55" s="259"/>
      <c r="J55" s="260"/>
    </row>
    <row r="56" spans="2:10" x14ac:dyDescent="0.35">
      <c r="B56" s="242" t="s">
        <v>108</v>
      </c>
      <c r="C56" s="258"/>
      <c r="D56" s="259"/>
      <c r="E56" s="259"/>
      <c r="F56" s="259"/>
      <c r="G56" s="259"/>
      <c r="H56" s="259"/>
      <c r="I56" s="259"/>
      <c r="J56" s="260"/>
    </row>
    <row r="57" spans="2:10" x14ac:dyDescent="0.35">
      <c r="B57" s="242" t="s">
        <v>109</v>
      </c>
      <c r="C57" s="258"/>
      <c r="D57" s="259"/>
      <c r="E57" s="259"/>
      <c r="F57" s="259"/>
      <c r="G57" s="259"/>
      <c r="H57" s="259"/>
      <c r="I57" s="259"/>
      <c r="J57" s="260"/>
    </row>
    <row r="58" spans="2:10" ht="15" thickBot="1" x14ac:dyDescent="0.4">
      <c r="B58" s="243" t="s">
        <v>110</v>
      </c>
      <c r="C58" s="261"/>
      <c r="D58" s="262"/>
      <c r="E58" s="262"/>
      <c r="F58" s="262"/>
      <c r="G58" s="262"/>
      <c r="H58" s="262"/>
      <c r="I58" s="262"/>
      <c r="J58" s="263"/>
    </row>
    <row r="59" spans="2:10" ht="21" x14ac:dyDescent="0.35">
      <c r="B59" s="244" t="s">
        <v>4</v>
      </c>
      <c r="C59" s="1014" t="s">
        <v>98</v>
      </c>
      <c r="D59" s="1016" t="s">
        <v>99</v>
      </c>
      <c r="E59" s="245" t="s">
        <v>100</v>
      </c>
      <c r="F59" s="245" t="s">
        <v>101</v>
      </c>
      <c r="G59" s="1016" t="s">
        <v>102</v>
      </c>
      <c r="H59" s="1016" t="s">
        <v>103</v>
      </c>
      <c r="I59" s="1016" t="s">
        <v>104</v>
      </c>
      <c r="J59" s="1003" t="s">
        <v>105</v>
      </c>
    </row>
    <row r="60" spans="2:10" x14ac:dyDescent="0.35">
      <c r="B60" s="242" t="s">
        <v>106</v>
      </c>
      <c r="C60" s="1015"/>
      <c r="D60" s="1017"/>
      <c r="E60" s="233" t="s">
        <v>107</v>
      </c>
      <c r="F60" s="233" t="s">
        <v>107</v>
      </c>
      <c r="G60" s="1017"/>
      <c r="H60" s="1017"/>
      <c r="I60" s="1017"/>
      <c r="J60" s="1004"/>
    </row>
    <row r="61" spans="2:10" x14ac:dyDescent="0.35">
      <c r="B61" s="242" t="s">
        <v>29</v>
      </c>
      <c r="C61" s="258"/>
      <c r="D61" s="259"/>
      <c r="E61" s="259"/>
      <c r="F61" s="259"/>
      <c r="G61" s="259"/>
      <c r="H61" s="259"/>
      <c r="I61" s="259"/>
      <c r="J61" s="260"/>
    </row>
    <row r="62" spans="2:10" x14ac:dyDescent="0.35">
      <c r="B62" s="242" t="s">
        <v>30</v>
      </c>
      <c r="C62" s="258"/>
      <c r="D62" s="259"/>
      <c r="E62" s="259"/>
      <c r="F62" s="259"/>
      <c r="G62" s="259"/>
      <c r="H62" s="259"/>
      <c r="I62" s="259"/>
      <c r="J62" s="260"/>
    </row>
    <row r="63" spans="2:10" x14ac:dyDescent="0.35">
      <c r="B63" s="242" t="s">
        <v>108</v>
      </c>
      <c r="C63" s="258"/>
      <c r="D63" s="259"/>
      <c r="E63" s="259"/>
      <c r="F63" s="259"/>
      <c r="G63" s="259"/>
      <c r="H63" s="259"/>
      <c r="I63" s="259"/>
      <c r="J63" s="260"/>
    </row>
    <row r="64" spans="2:10" ht="15" thickBot="1" x14ac:dyDescent="0.4">
      <c r="B64" s="243" t="s">
        <v>109</v>
      </c>
      <c r="C64" s="258"/>
      <c r="D64" s="259"/>
      <c r="E64" s="259"/>
      <c r="F64" s="259"/>
      <c r="G64" s="259"/>
      <c r="H64" s="259"/>
      <c r="I64" s="259"/>
      <c r="J64" s="260"/>
    </row>
    <row r="65" spans="2:10" ht="15" thickBot="1" x14ac:dyDescent="0.4">
      <c r="B65" s="246" t="s">
        <v>110</v>
      </c>
      <c r="C65" s="262"/>
      <c r="D65" s="262"/>
      <c r="E65" s="262"/>
      <c r="F65" s="262"/>
      <c r="G65" s="262"/>
      <c r="H65" s="262"/>
      <c r="I65" s="262"/>
      <c r="J65" s="263"/>
    </row>
  </sheetData>
  <sheetProtection algorithmName="SHA-512" hashValue="40jz6Z68YZE738oZraW4p5TaRQKEeS6y2eMFHu7KlmJyNYETsnFyn6tKnn44c9en+lrBApNuNU5rDPirhuZxJg==" saltValue="qSp2Qr/HnBY/plYQZAM8ag==" spinCount="100000" sheet="1" objects="1" scenarios="1"/>
  <mergeCells count="50">
    <mergeCell ref="J59:J60"/>
    <mergeCell ref="C52:C53"/>
    <mergeCell ref="D52:D53"/>
    <mergeCell ref="G52:G53"/>
    <mergeCell ref="H52:H53"/>
    <mergeCell ref="I52:I53"/>
    <mergeCell ref="J52:J53"/>
    <mergeCell ref="C59:C60"/>
    <mergeCell ref="D59:D60"/>
    <mergeCell ref="G59:G60"/>
    <mergeCell ref="H59:H60"/>
    <mergeCell ref="I59:I60"/>
    <mergeCell ref="J45:J46"/>
    <mergeCell ref="B37:J37"/>
    <mergeCell ref="C38:C39"/>
    <mergeCell ref="D38:D39"/>
    <mergeCell ref="G38:G39"/>
    <mergeCell ref="H38:H39"/>
    <mergeCell ref="I38:I39"/>
    <mergeCell ref="J38:J39"/>
    <mergeCell ref="C45:C46"/>
    <mergeCell ref="D45:D46"/>
    <mergeCell ref="G45:G46"/>
    <mergeCell ref="H45:H46"/>
    <mergeCell ref="I45:I46"/>
    <mergeCell ref="B4:C4"/>
    <mergeCell ref="B5:C5"/>
    <mergeCell ref="B25:J25"/>
    <mergeCell ref="B26:B27"/>
    <mergeCell ref="C26:D26"/>
    <mergeCell ref="E26:F26"/>
    <mergeCell ref="G26:H26"/>
    <mergeCell ref="I26:J26"/>
    <mergeCell ref="B7:C7"/>
    <mergeCell ref="A1:D1"/>
    <mergeCell ref="B17:B19"/>
    <mergeCell ref="B20:B22"/>
    <mergeCell ref="B2:P2"/>
    <mergeCell ref="B10:C10"/>
    <mergeCell ref="B11:C11"/>
    <mergeCell ref="B12:C12"/>
    <mergeCell ref="B9:C9"/>
    <mergeCell ref="B8:C8"/>
    <mergeCell ref="F15:F16"/>
    <mergeCell ref="L15:L16"/>
    <mergeCell ref="D15:D16"/>
    <mergeCell ref="B15:B16"/>
    <mergeCell ref="O15:O16"/>
    <mergeCell ref="P15:P16"/>
    <mergeCell ref="B3:D3"/>
  </mergeCells>
  <dataValidations count="1">
    <dataValidation type="list" allowBlank="1" showInputMessage="1" showErrorMessage="1" promptTitle="Sélectionnez un type d'action" prompt="Cliquez sur le menu déroulant" sqref="C17:C22" xr:uid="{B103E5D8-8D25-4A9B-8512-C37F8E20C2DF}">
      <formula1>"Projets groupes opérationnels , Création groupes opérationnels , Diffusion projet"</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8921B-9225-4E4E-AD81-D8DD8263537E}">
  <sheetPr>
    <tabColor theme="5" tint="0.39997558519241921"/>
  </sheetPr>
  <dimension ref="A1:Q64"/>
  <sheetViews>
    <sheetView showGridLines="0" zoomScale="115" zoomScaleNormal="115" workbookViewId="0">
      <selection activeCell="E8" sqref="E8"/>
    </sheetView>
  </sheetViews>
  <sheetFormatPr baseColWidth="10" defaultColWidth="11.54296875" defaultRowHeight="14.5" x14ac:dyDescent="0.35"/>
  <cols>
    <col min="1" max="1" width="13.81640625" style="142" customWidth="1"/>
    <col min="2" max="2" width="21.453125" style="142" customWidth="1"/>
    <col min="3" max="3" width="31.453125" style="142" customWidth="1"/>
    <col min="4" max="4" width="26.1796875" style="142" bestFit="1" customWidth="1"/>
    <col min="5" max="5" width="99.81640625" style="142" customWidth="1"/>
    <col min="6" max="6" width="25.81640625" style="142" customWidth="1"/>
    <col min="7" max="7" width="22.1796875" style="142" bestFit="1" customWidth="1"/>
    <col min="8" max="8" width="18.453125" style="142" bestFit="1" customWidth="1"/>
    <col min="9" max="9" width="31.54296875" style="142" customWidth="1"/>
    <col min="10" max="10" width="25.54296875" style="142" bestFit="1" customWidth="1"/>
    <col min="11" max="11" width="26.453125" style="142" bestFit="1" customWidth="1"/>
    <col min="12" max="12" width="19.1796875" style="142" bestFit="1" customWidth="1"/>
    <col min="13" max="14" width="24.54296875" style="142" bestFit="1" customWidth="1"/>
    <col min="15" max="15" width="24.1796875" style="142" customWidth="1"/>
    <col min="16" max="16" width="23.54296875" style="142" customWidth="1"/>
    <col min="17" max="16384" width="11.54296875" style="142"/>
  </cols>
  <sheetData>
    <row r="1" spans="1:17" x14ac:dyDescent="0.35">
      <c r="A1" s="935" t="s">
        <v>302</v>
      </c>
      <c r="B1" s="935"/>
      <c r="C1" s="935"/>
      <c r="D1" s="935"/>
    </row>
    <row r="2" spans="1:17" ht="21.5" thickBot="1" x14ac:dyDescent="0.4">
      <c r="B2" s="1031" t="s">
        <v>295</v>
      </c>
      <c r="C2" s="1031"/>
      <c r="D2" s="1031"/>
      <c r="E2" s="1031"/>
      <c r="F2" s="1031"/>
      <c r="G2" s="1031"/>
      <c r="H2" s="1031"/>
      <c r="I2" s="1031"/>
      <c r="J2" s="1031"/>
      <c r="K2" s="1031"/>
      <c r="L2" s="1031"/>
      <c r="M2" s="1031"/>
      <c r="N2" s="1031"/>
      <c r="O2" s="1031"/>
      <c r="P2" s="1031"/>
      <c r="Q2" s="1031"/>
    </row>
    <row r="3" spans="1:17" ht="19" thickBot="1" x14ac:dyDescent="0.4">
      <c r="B3" s="991" t="s">
        <v>63</v>
      </c>
      <c r="C3" s="992"/>
      <c r="D3" s="993" t="s">
        <v>64</v>
      </c>
      <c r="E3" s="143" t="s">
        <v>297</v>
      </c>
    </row>
    <row r="4" spans="1:17" ht="18" customHeight="1" x14ac:dyDescent="0.35">
      <c r="B4" s="994" t="s">
        <v>65</v>
      </c>
      <c r="C4" s="995"/>
      <c r="D4" s="144">
        <f>'Syn dep bénéficiaire'!D4</f>
        <v>0</v>
      </c>
      <c r="E4" s="145">
        <f>'Syn dep bénéficiaire'!D4-'Syn dep instructeur'!D4</f>
        <v>0</v>
      </c>
    </row>
    <row r="5" spans="1:17" ht="19" customHeight="1" thickBot="1" x14ac:dyDescent="0.4">
      <c r="B5" s="996" t="s">
        <v>66</v>
      </c>
      <c r="C5" s="997"/>
      <c r="D5" s="146">
        <f>'Syn dep bénéficiaire'!D5</f>
        <v>0</v>
      </c>
      <c r="E5" s="145">
        <f>'Syn dep bénéficiaire'!D5-'Syn dep instructeur'!D5</f>
        <v>0</v>
      </c>
    </row>
    <row r="6" spans="1:17" ht="19" thickBot="1" x14ac:dyDescent="0.4">
      <c r="B6" s="991" t="s">
        <v>67</v>
      </c>
      <c r="C6" s="1030"/>
      <c r="D6" s="147">
        <f>D4+D5</f>
        <v>0</v>
      </c>
      <c r="E6" s="148">
        <f>SUM(E4:E5)</f>
        <v>0</v>
      </c>
    </row>
    <row r="7" spans="1:17" ht="57.75" customHeight="1" thickBot="1" x14ac:dyDescent="0.5">
      <c r="B7" s="983" t="s">
        <v>294</v>
      </c>
      <c r="C7" s="984"/>
      <c r="D7" s="149">
        <f>'A- Ressources prévisionnelles'!M70</f>
        <v>0</v>
      </c>
      <c r="E7" s="150">
        <f>'A- Ressources prévisionnelles'!M70</f>
        <v>0</v>
      </c>
    </row>
    <row r="8" spans="1:17" ht="84" customHeight="1" thickBot="1" x14ac:dyDescent="0.4">
      <c r="B8" s="983" t="s">
        <v>296</v>
      </c>
      <c r="C8" s="984"/>
      <c r="D8" s="151">
        <f>I22</f>
        <v>0</v>
      </c>
      <c r="E8" s="152">
        <f>'Syn dep bénéficiaire'!D9-'Syn dep instructeur'!D8</f>
        <v>0</v>
      </c>
    </row>
    <row r="9" spans="1:17" ht="18.5" x14ac:dyDescent="0.35">
      <c r="B9" s="1024" t="s">
        <v>70</v>
      </c>
      <c r="C9" s="1025"/>
      <c r="D9" s="153">
        <f>K22</f>
        <v>0</v>
      </c>
      <c r="E9" s="153">
        <f>'Syn dep bénéficiaire'!D10-'Syn dep instructeur'!D9</f>
        <v>0</v>
      </c>
    </row>
    <row r="10" spans="1:17" ht="15.65" customHeight="1" x14ac:dyDescent="0.35">
      <c r="B10" s="1026" t="s">
        <v>71</v>
      </c>
      <c r="C10" s="1027"/>
      <c r="D10" s="153">
        <f>M22</f>
        <v>0</v>
      </c>
      <c r="E10" s="153">
        <f>'Syn dep bénéficiaire'!D11-'Syn dep instructeur'!D10</f>
        <v>0</v>
      </c>
    </row>
    <row r="11" spans="1:17" ht="16.399999999999999" customHeight="1" thickBot="1" x14ac:dyDescent="0.4">
      <c r="B11" s="1028" t="s">
        <v>72</v>
      </c>
      <c r="C11" s="1029"/>
      <c r="D11" s="153">
        <f>O22</f>
        <v>0</v>
      </c>
      <c r="E11" s="154">
        <f>'Syn dep bénéficiaire'!D12-'Syn dep instructeur'!D11</f>
        <v>0</v>
      </c>
    </row>
    <row r="13" spans="1:17" ht="18" thickBot="1" x14ac:dyDescent="0.4">
      <c r="B13" s="155" t="s">
        <v>73</v>
      </c>
    </row>
    <row r="14" spans="1:17" ht="54.65" customHeight="1" x14ac:dyDescent="0.35">
      <c r="B14" s="1020" t="s">
        <v>304</v>
      </c>
      <c r="C14" s="156" t="s">
        <v>317</v>
      </c>
      <c r="D14" s="1022" t="s">
        <v>307</v>
      </c>
      <c r="E14" s="156" t="s">
        <v>298</v>
      </c>
      <c r="F14" s="1022" t="s">
        <v>362</v>
      </c>
      <c r="G14" s="156" t="s">
        <v>299</v>
      </c>
      <c r="H14" s="156" t="s">
        <v>300</v>
      </c>
      <c r="I14" s="156" t="s">
        <v>301</v>
      </c>
      <c r="J14" s="156" t="s">
        <v>74</v>
      </c>
      <c r="K14" s="156" t="s">
        <v>75</v>
      </c>
      <c r="L14" s="1022" t="s">
        <v>76</v>
      </c>
      <c r="M14" s="156" t="s">
        <v>77</v>
      </c>
      <c r="N14" s="156" t="s">
        <v>78</v>
      </c>
      <c r="O14" s="1022" t="s">
        <v>319</v>
      </c>
      <c r="P14" s="1018" t="s">
        <v>79</v>
      </c>
    </row>
    <row r="15" spans="1:17" ht="253.4" customHeight="1" thickBot="1" x14ac:dyDescent="0.4">
      <c r="B15" s="1021"/>
      <c r="C15" s="157" t="s">
        <v>316</v>
      </c>
      <c r="D15" s="1023"/>
      <c r="E15" s="157" t="s">
        <v>80</v>
      </c>
      <c r="F15" s="1023"/>
      <c r="G15" s="157" t="s">
        <v>303</v>
      </c>
      <c r="H15" s="158" t="s">
        <v>81</v>
      </c>
      <c r="I15" s="157" t="s">
        <v>82</v>
      </c>
      <c r="J15" s="157" t="s">
        <v>83</v>
      </c>
      <c r="K15" s="157" t="s">
        <v>84</v>
      </c>
      <c r="L15" s="1023"/>
      <c r="M15" s="157" t="s">
        <v>85</v>
      </c>
      <c r="N15" s="157" t="s">
        <v>85</v>
      </c>
      <c r="O15" s="1023"/>
      <c r="P15" s="1019"/>
    </row>
    <row r="16" spans="1:17" x14ac:dyDescent="0.35">
      <c r="B16" s="1032" t="s">
        <v>305</v>
      </c>
      <c r="C16" s="159"/>
      <c r="D16" s="160">
        <f>SUMIFS('1.1 Frais personnel'!$AA$10:$AA$34,'1.1 Frais personnel'!$P$10:$P$34,'Syn dep instructeur'!C16,'1.1 Frais personnel'!$U$10:$U$34,"Oui")+SUMIFS(' 1.2 Prestation &amp; achat'!$AH$12:$AH$31,' 1.2 Prestation &amp; achat'!$X$12:$X$31,'Syn dep instructeur'!C16,' 1.2 Prestation &amp; achat'!$AA$12:$AA$31,"Oui")+SUMIFS(' 1.2 Prestation &amp; achat'!$AH$41:$AH$60,' 1.2 Prestation &amp; achat'!$X$41:$X$60,'Syn dep instructeur'!C16,' 1.2 Prestation &amp; achat'!$AA$41:$AA$60,"Oui")+SUMIFS('1.3 Déplacement hébergement'!$AH$12:$AH$27,'1.3 Déplacement hébergement'!$X$12:$X$27,'Syn dep instructeur'!C16,'1.3 Déplacement hébergement'!$AA$12:$AA$27,"Oui")+SUMIFS('1.4  Contribution en nature'!$AH$11:$AH$26,'1.4  Contribution en nature'!$X$11:$X$26,'Syn dep instructeur'!C16,'1.4  Contribution en nature'!$AA$11:$AA$26,"Oui")+SUMIFS('1.5 Coûts participation agricu'!$AD$11:$AD$30,'1.5 Coûts participation agricu'!$R$11:$R$30,'Syn dep instructeur'!C16)+SUMIFS('1.6 Amortissements'!$X$11:$X$25,'1.6 Amortissements'!$N$11:$N$25,'Syn dep instructeur'!C16)</f>
        <v>0</v>
      </c>
      <c r="E16" s="161"/>
      <c r="F16" s="162" t="e">
        <f>E16/D16</f>
        <v>#DIV/0!</v>
      </c>
      <c r="G16" s="163" t="s">
        <v>314</v>
      </c>
      <c r="H16" s="164" t="str">
        <f>IF(D16&gt;1000000,"Plafond non respecté","Plafond respecté")</f>
        <v>Plafond respecté</v>
      </c>
      <c r="I16" s="165">
        <f>IF(D16&gt;1000000,1000000,(IF(D16&lt;G16,0,D16*E16)))</f>
        <v>0</v>
      </c>
      <c r="J16" s="161"/>
      <c r="K16" s="165">
        <f>ROUNDDOWN(J16*I16,2)</f>
        <v>0</v>
      </c>
      <c r="L16" s="166" t="e">
        <f>K16/D16</f>
        <v>#DIV/0!</v>
      </c>
      <c r="M16" s="165">
        <f>IF(E16=100%, ROUNDDOWN(I16-K16,2),ROUNDDOWN((I16-K16)*(1-E16/100),2))</f>
        <v>0</v>
      </c>
      <c r="N16" s="166" t="e">
        <f>M16/D16</f>
        <v>#DIV/0!</v>
      </c>
      <c r="O16" s="167">
        <f>D16-(K16+M16)</f>
        <v>0</v>
      </c>
      <c r="P16" s="168" t="e">
        <f>O16/D16</f>
        <v>#DIV/0!</v>
      </c>
    </row>
    <row r="17" spans="2:16" x14ac:dyDescent="0.35">
      <c r="B17" s="1033"/>
      <c r="C17" s="169"/>
      <c r="D17" s="170">
        <f>SUMIFS('1.1 Frais personnel'!$AA$10:$AA$34,'1.1 Frais personnel'!$P$10:$P$34,'Syn dep instructeur'!C17,'1.1 Frais personnel'!$U$10:$U$34,"Oui")+SUMIFS(' 1.2 Prestation &amp; achat'!$AH$12:$AH$31,' 1.2 Prestation &amp; achat'!$X$12:$X$31,'Syn dep instructeur'!C17,' 1.2 Prestation &amp; achat'!$AA$12:$AA$31,"Oui")+SUMIFS(' 1.2 Prestation &amp; achat'!$AH$41:$AH$60,' 1.2 Prestation &amp; achat'!$X$41:$X$60,'Syn dep instructeur'!C17,' 1.2 Prestation &amp; achat'!$AA$41:$AA$60,"Oui")+SUMIFS('1.3 Déplacement hébergement'!$AH$12:$AH$27,'1.3 Déplacement hébergement'!$X$12:$X$27,'Syn dep instructeur'!C17,'1.3 Déplacement hébergement'!$AA$12:$AA$27,"Oui")+SUMIFS('1.4  Contribution en nature'!$AH$11:$AH$26,'1.4  Contribution en nature'!$X$11:$X$26,'Syn dep instructeur'!C17,'1.4  Contribution en nature'!$AA$11:$AA$26,"Oui")+SUMIFS('1.5 Coûts participation agricu'!$AD$11:$AD$30,'1.5 Coûts participation agricu'!$R$11:$R$30,'Syn dep instructeur'!C17)+SUMIFS('1.6 Amortissements'!$X$11:$X$25,'1.6 Amortissements'!$N$11:$N$25,'Syn dep instructeur'!C17)</f>
        <v>0</v>
      </c>
      <c r="E17" s="171"/>
      <c r="F17" s="172" t="e">
        <f t="shared" ref="F17:F21" si="0">E17/D17</f>
        <v>#DIV/0!</v>
      </c>
      <c r="G17" s="173" t="s">
        <v>314</v>
      </c>
      <c r="H17" s="174" t="str">
        <f t="shared" ref="H17:H22" si="1">IF(D17&gt;1000000,"Plafond non respecté","Plafond respecté")</f>
        <v>Plafond respecté</v>
      </c>
      <c r="I17" s="175">
        <f t="shared" ref="I17:I21" si="2">IF(D17&gt;1000000,1000000,(IF(D17&lt;G17,0,D17*E17)))</f>
        <v>0</v>
      </c>
      <c r="J17" s="171"/>
      <c r="K17" s="175">
        <f t="shared" ref="K17:K21" si="3">ROUNDDOWN(J17*I17,2)</f>
        <v>0</v>
      </c>
      <c r="L17" s="176" t="e">
        <f t="shared" ref="L17:L22" si="4">K17/D17</f>
        <v>#DIV/0!</v>
      </c>
      <c r="M17" s="175">
        <f t="shared" ref="M17:M21" si="5">IF(E17=100%, ROUNDDOWN(I17-K17,2),ROUNDDOWN((I17-K17)*(1-E17/100),2))</f>
        <v>0</v>
      </c>
      <c r="N17" s="176" t="e">
        <f t="shared" ref="N17:N22" si="6">M17/D17</f>
        <v>#DIV/0!</v>
      </c>
      <c r="O17" s="177">
        <f t="shared" ref="O17:O21" si="7">D17-(K17+M17)</f>
        <v>0</v>
      </c>
      <c r="P17" s="178" t="e">
        <f t="shared" ref="P17:P21" si="8">O17/D17</f>
        <v>#DIV/0!</v>
      </c>
    </row>
    <row r="18" spans="2:16" ht="15" thickBot="1" x14ac:dyDescent="0.4">
      <c r="B18" s="1034"/>
      <c r="C18" s="179"/>
      <c r="D18" s="180">
        <f>SUMIFS('1.1 Frais personnel'!$AA$10:$AA$34,'1.1 Frais personnel'!$P$10:$P$34,'Syn dep instructeur'!C18,'1.1 Frais personnel'!$U$10:$U$34,"Oui")+SUMIFS(' 1.2 Prestation &amp; achat'!$AH$12:$AH$31,' 1.2 Prestation &amp; achat'!$X$12:$X$31,'Syn dep instructeur'!C18,' 1.2 Prestation &amp; achat'!$AA$12:$AA$31,"Oui")+SUMIFS(' 1.2 Prestation &amp; achat'!$AH$41:$AH$60,' 1.2 Prestation &amp; achat'!$X$41:$X$60,'Syn dep instructeur'!C18,' 1.2 Prestation &amp; achat'!$AA$41:$AA$60,"Oui")+SUMIFS('1.3 Déplacement hébergement'!$AH$12:$AH$27,'1.3 Déplacement hébergement'!$X$12:$X$27,'Syn dep instructeur'!C18,'1.3 Déplacement hébergement'!$AA$12:$AA$27,"Oui")+SUMIFS('1.4  Contribution en nature'!$AH$11:$AH$26,'1.4  Contribution en nature'!$X$11:$X$26,'Syn dep instructeur'!C18,'1.4  Contribution en nature'!$AA$11:$AA$26,"Oui")+SUMIFS('1.5 Coûts participation agricu'!$AD$11:$AD$30,'1.5 Coûts participation agricu'!$R$11:$R$30,'Syn dep instructeur'!C18)+SUMIFS('1.6 Amortissements'!$X$11:$X$25,'1.6 Amortissements'!$N$11:$N$25,'Syn dep instructeur'!C18)</f>
        <v>0</v>
      </c>
      <c r="E18" s="181"/>
      <c r="F18" s="182" t="e">
        <f t="shared" si="0"/>
        <v>#DIV/0!</v>
      </c>
      <c r="G18" s="183" t="s">
        <v>314</v>
      </c>
      <c r="H18" s="184" t="str">
        <f t="shared" si="1"/>
        <v>Plafond respecté</v>
      </c>
      <c r="I18" s="185">
        <f t="shared" si="2"/>
        <v>0</v>
      </c>
      <c r="J18" s="181"/>
      <c r="K18" s="185">
        <f t="shared" si="3"/>
        <v>0</v>
      </c>
      <c r="L18" s="186" t="e">
        <f t="shared" si="4"/>
        <v>#DIV/0!</v>
      </c>
      <c r="M18" s="185">
        <f t="shared" si="5"/>
        <v>0</v>
      </c>
      <c r="N18" s="186" t="e">
        <f t="shared" si="6"/>
        <v>#DIV/0!</v>
      </c>
      <c r="O18" s="187">
        <f t="shared" si="7"/>
        <v>0</v>
      </c>
      <c r="P18" s="188" t="e">
        <f t="shared" si="8"/>
        <v>#DIV/0!</v>
      </c>
    </row>
    <row r="19" spans="2:16" x14ac:dyDescent="0.35">
      <c r="B19" s="1032" t="s">
        <v>306</v>
      </c>
      <c r="C19" s="159"/>
      <c r="D19" s="160">
        <f>SUMIFS('1.1 Frais personnel'!$AA$10:$AA$34,'1.1 Frais personnel'!$P$10:$P$34,'Syn dep instructeur'!C19,'1.1 Frais personnel'!$U$10:$U$34,"Non")+SUMIFS(' 1.2 Prestation &amp; achat'!$AH$12:$AH$31,' 1.2 Prestation &amp; achat'!$X$12:$X$31,'Syn dep instructeur'!C19,' 1.2 Prestation &amp; achat'!$AA$12:$AA$31,"Non")+SUMIFS(' 1.2 Prestation &amp; achat'!$AH$41:$AH$60,' 1.2 Prestation &amp; achat'!$X$41:$X$60,'Syn dep instructeur'!C19,' 1.2 Prestation &amp; achat'!$AA$41:$AA$60,"Non")+SUMIFS('1.3 Déplacement hébergement'!$AH$12:$AH$27,'1.3 Déplacement hébergement'!$X$12:$X$27,'Syn dep instructeur'!C19,'1.3 Déplacement hébergement'!$AA$12:$AA$27,"Non")+SUMIFS('1.4  Contribution en nature'!$AH$11:$AH$26,'1.4  Contribution en nature'!$X$11:$X$26,'Syn dep instructeur'!C19,'1.4  Contribution en nature'!$AA$11:$AA$26,"Non")+SUMIFS('1.5 Coûts participation agricu'!$AD$11:$AD$30,'1.5 Coûts participation agricu'!$R$11:$R$30,'Syn dep instructeur'!C19)+SUMIFS('1.6 Amortissements'!$X$11:$X$25,'1.6 Amortissements'!$N$11:$N$25,'Syn dep instructeur'!C19)</f>
        <v>0</v>
      </c>
      <c r="E19" s="161"/>
      <c r="F19" s="162" t="e">
        <f t="shared" si="0"/>
        <v>#DIV/0!</v>
      </c>
      <c r="G19" s="163" t="s">
        <v>314</v>
      </c>
      <c r="H19" s="164" t="str">
        <f t="shared" si="1"/>
        <v>Plafond respecté</v>
      </c>
      <c r="I19" s="165">
        <f t="shared" si="2"/>
        <v>0</v>
      </c>
      <c r="J19" s="161"/>
      <c r="K19" s="165">
        <f t="shared" si="3"/>
        <v>0</v>
      </c>
      <c r="L19" s="166" t="e">
        <f t="shared" si="4"/>
        <v>#DIV/0!</v>
      </c>
      <c r="M19" s="165">
        <f t="shared" si="5"/>
        <v>0</v>
      </c>
      <c r="N19" s="166" t="e">
        <f t="shared" si="6"/>
        <v>#DIV/0!</v>
      </c>
      <c r="O19" s="167">
        <f t="shared" si="7"/>
        <v>0</v>
      </c>
      <c r="P19" s="168" t="e">
        <f t="shared" si="8"/>
        <v>#DIV/0!</v>
      </c>
    </row>
    <row r="20" spans="2:16" x14ac:dyDescent="0.35">
      <c r="B20" s="1033"/>
      <c r="C20" s="169"/>
      <c r="D20" s="170">
        <f>SUMIFS('1.1 Frais personnel'!$AA$10:$AA$34,'1.1 Frais personnel'!$P$10:$P$34,'Syn dep instructeur'!C20,'1.1 Frais personnel'!$U$10:$U$34,"Non")+SUMIFS(' 1.2 Prestation &amp; achat'!$AH$12:$AH$31,' 1.2 Prestation &amp; achat'!$X$12:$X$31,'Syn dep instructeur'!C20,' 1.2 Prestation &amp; achat'!$AA$12:$AA$31,"Non")+SUMIFS(' 1.2 Prestation &amp; achat'!$AH$41:$AH$60,' 1.2 Prestation &amp; achat'!$X$41:$X$60,'Syn dep instructeur'!C20,' 1.2 Prestation &amp; achat'!$AA$41:$AA$60,"Non")+SUMIFS('1.3 Déplacement hébergement'!$AH$12:$AH$27,'1.3 Déplacement hébergement'!$X$12:$X$27,'Syn dep instructeur'!C20,'1.3 Déplacement hébergement'!$AA$12:$AA$27,"Non")+SUMIFS('1.4  Contribution en nature'!$AH$11:$AH$26,'1.4  Contribution en nature'!$X$11:$X$26,'Syn dep instructeur'!C20,'1.4  Contribution en nature'!$AA$11:$AA$26,"Non")+SUMIFS('1.5 Coûts participation agricu'!$AD$11:$AD$30,'1.5 Coûts participation agricu'!$R$11:$R$30,'Syn dep instructeur'!C20)+SUMIFS('1.6 Amortissements'!$X$11:$X$25,'1.6 Amortissements'!$N$11:$N$25,'Syn dep instructeur'!C20)</f>
        <v>0</v>
      </c>
      <c r="E20" s="171"/>
      <c r="F20" s="172" t="e">
        <f t="shared" si="0"/>
        <v>#DIV/0!</v>
      </c>
      <c r="G20" s="173" t="s">
        <v>314</v>
      </c>
      <c r="H20" s="174" t="str">
        <f t="shared" si="1"/>
        <v>Plafond respecté</v>
      </c>
      <c r="I20" s="175">
        <f t="shared" si="2"/>
        <v>0</v>
      </c>
      <c r="J20" s="171"/>
      <c r="K20" s="175">
        <f t="shared" si="3"/>
        <v>0</v>
      </c>
      <c r="L20" s="176" t="e">
        <f t="shared" si="4"/>
        <v>#DIV/0!</v>
      </c>
      <c r="M20" s="175">
        <f t="shared" si="5"/>
        <v>0</v>
      </c>
      <c r="N20" s="176" t="e">
        <f t="shared" si="6"/>
        <v>#DIV/0!</v>
      </c>
      <c r="O20" s="177">
        <f t="shared" si="7"/>
        <v>0</v>
      </c>
      <c r="P20" s="178" t="e">
        <f t="shared" si="8"/>
        <v>#DIV/0!</v>
      </c>
    </row>
    <row r="21" spans="2:16" ht="15" thickBot="1" x14ac:dyDescent="0.4">
      <c r="B21" s="1034"/>
      <c r="C21" s="179"/>
      <c r="D21" s="180">
        <f>SUMIFS('1.1 Frais personnel'!$AA$10:$AA$34,'1.1 Frais personnel'!$P$10:$P$34,'Syn dep instructeur'!C21,'1.1 Frais personnel'!$U$10:$U$34,"Non")+SUMIFS(' 1.2 Prestation &amp; achat'!$AH$12:$AH$31,' 1.2 Prestation &amp; achat'!$X$12:$X$31,'Syn dep instructeur'!C21,' 1.2 Prestation &amp; achat'!$AA$12:$AA$31,"Non")+SUMIFS(' 1.2 Prestation &amp; achat'!$AH$41:$AH$60,' 1.2 Prestation &amp; achat'!$X$41:$X$60,'Syn dep instructeur'!C21,' 1.2 Prestation &amp; achat'!$AA$41:$AA$60,"Non")+SUMIFS('1.3 Déplacement hébergement'!$AH$12:$AH$27,'1.3 Déplacement hébergement'!$X$12:$X$27,'Syn dep instructeur'!C21,'1.3 Déplacement hébergement'!$AA$12:$AA$27,"Non")+SUMIFS('1.4  Contribution en nature'!$AH$11:$AH$26,'1.4  Contribution en nature'!$X$11:$X$26,'Syn dep instructeur'!C21,'1.4  Contribution en nature'!$AA$11:$AA$26,"Non")+SUMIFS('1.5 Coûts participation agricu'!$AD$11:$AD$30,'1.5 Coûts participation agricu'!$R$11:$R$30,'Syn dep instructeur'!C21)+SUMIFS('1.6 Amortissements'!$X$11:$X$25,'1.6 Amortissements'!$N$11:$N$25,'Syn dep instructeur'!C21)</f>
        <v>0</v>
      </c>
      <c r="E21" s="181"/>
      <c r="F21" s="182" t="e">
        <f t="shared" si="0"/>
        <v>#DIV/0!</v>
      </c>
      <c r="G21" s="183" t="s">
        <v>314</v>
      </c>
      <c r="H21" s="184" t="str">
        <f t="shared" si="1"/>
        <v>Plafond respecté</v>
      </c>
      <c r="I21" s="185">
        <f t="shared" si="2"/>
        <v>0</v>
      </c>
      <c r="J21" s="181"/>
      <c r="K21" s="185">
        <f t="shared" si="3"/>
        <v>0</v>
      </c>
      <c r="L21" s="186" t="e">
        <f t="shared" si="4"/>
        <v>#DIV/0!</v>
      </c>
      <c r="M21" s="185">
        <f t="shared" si="5"/>
        <v>0</v>
      </c>
      <c r="N21" s="186" t="e">
        <f t="shared" si="6"/>
        <v>#DIV/0!</v>
      </c>
      <c r="O21" s="187">
        <f t="shared" si="7"/>
        <v>0</v>
      </c>
      <c r="P21" s="188" t="e">
        <f t="shared" si="8"/>
        <v>#DIV/0!</v>
      </c>
    </row>
    <row r="22" spans="2:16" ht="15" thickBot="1" x14ac:dyDescent="0.4">
      <c r="C22" s="189" t="s">
        <v>87</v>
      </c>
      <c r="D22" s="190">
        <f>SUM(D16:D21)</f>
        <v>0</v>
      </c>
      <c r="E22" s="191"/>
      <c r="F22" s="192" t="e">
        <f>SUM(F16:F21)</f>
        <v>#DIV/0!</v>
      </c>
      <c r="G22" s="193" t="s">
        <v>314</v>
      </c>
      <c r="H22" s="194" t="str">
        <f t="shared" si="1"/>
        <v>Plafond respecté</v>
      </c>
      <c r="I22" s="195">
        <f>IF(D22&gt;1000000,1000000,(IF(D22&lt;G22,0,D22*E22)))</f>
        <v>0</v>
      </c>
      <c r="J22" s="196"/>
      <c r="K22" s="197">
        <f>SUM(K16:K21)</f>
        <v>0</v>
      </c>
      <c r="L22" s="198" t="e">
        <f t="shared" si="4"/>
        <v>#DIV/0!</v>
      </c>
      <c r="M22" s="197">
        <f>SUM(M16:M21)</f>
        <v>0</v>
      </c>
      <c r="N22" s="198" t="e">
        <f t="shared" si="6"/>
        <v>#DIV/0!</v>
      </c>
      <c r="O22" s="199">
        <f>SUM(O16:O21)</f>
        <v>0</v>
      </c>
      <c r="P22" s="200" t="e">
        <f>O22/D22</f>
        <v>#DIV/0!</v>
      </c>
    </row>
    <row r="24" spans="2:16" ht="21" x14ac:dyDescent="0.5">
      <c r="B24" s="1035" t="s">
        <v>88</v>
      </c>
      <c r="C24" s="1035"/>
      <c r="D24" s="1035"/>
      <c r="E24" s="1035"/>
      <c r="F24" s="1035"/>
      <c r="G24" s="1035"/>
      <c r="H24" s="1035"/>
      <c r="I24" s="1035"/>
      <c r="J24" s="1035"/>
    </row>
    <row r="25" spans="2:16" x14ac:dyDescent="0.35">
      <c r="B25" s="1036" t="s">
        <v>89</v>
      </c>
      <c r="C25" s="1038" t="s">
        <v>0</v>
      </c>
      <c r="D25" s="1039"/>
      <c r="E25" s="1038" t="s">
        <v>1</v>
      </c>
      <c r="F25" s="1039"/>
      <c r="G25" s="1038" t="s">
        <v>2</v>
      </c>
      <c r="H25" s="1039"/>
      <c r="I25" s="1038" t="s">
        <v>2</v>
      </c>
      <c r="J25" s="1039"/>
    </row>
    <row r="26" spans="2:16" ht="48.65" customHeight="1" x14ac:dyDescent="0.35">
      <c r="B26" s="1037"/>
      <c r="C26" s="201" t="s">
        <v>90</v>
      </c>
      <c r="D26" s="202" t="s">
        <v>91</v>
      </c>
      <c r="E26" s="201" t="s">
        <v>90</v>
      </c>
      <c r="F26" s="202" t="s">
        <v>91</v>
      </c>
      <c r="G26" s="201" t="s">
        <v>90</v>
      </c>
      <c r="H26" s="202" t="s">
        <v>91</v>
      </c>
      <c r="I26" s="201" t="s">
        <v>90</v>
      </c>
      <c r="J26" s="202" t="s">
        <v>91</v>
      </c>
    </row>
    <row r="27" spans="2:16" ht="39" customHeight="1" x14ac:dyDescent="0.35">
      <c r="B27" s="203" t="s">
        <v>92</v>
      </c>
      <c r="C27" s="204"/>
      <c r="D27" s="205"/>
      <c r="E27" s="204"/>
      <c r="F27" s="205"/>
      <c r="G27" s="204"/>
      <c r="H27" s="205"/>
      <c r="I27" s="204"/>
      <c r="J27" s="205"/>
    </row>
    <row r="28" spans="2:16" ht="44.5" customHeight="1" x14ac:dyDescent="0.35">
      <c r="B28" s="203" t="s">
        <v>93</v>
      </c>
      <c r="C28" s="204"/>
      <c r="D28" s="205"/>
      <c r="E28" s="204"/>
      <c r="F28" s="205"/>
      <c r="G28" s="204"/>
      <c r="H28" s="205"/>
      <c r="I28" s="204"/>
      <c r="J28" s="205"/>
    </row>
    <row r="29" spans="2:16" ht="29" x14ac:dyDescent="0.35">
      <c r="B29" s="203" t="s">
        <v>167</v>
      </c>
      <c r="C29" s="204"/>
      <c r="D29" s="205"/>
      <c r="E29" s="204"/>
      <c r="F29" s="205"/>
      <c r="G29" s="204"/>
      <c r="H29" s="205"/>
      <c r="I29" s="204"/>
      <c r="J29" s="205"/>
    </row>
    <row r="30" spans="2:16" ht="29" x14ac:dyDescent="0.35">
      <c r="B30" s="203" t="s">
        <v>94</v>
      </c>
      <c r="C30" s="204"/>
      <c r="D30" s="205"/>
      <c r="E30" s="204"/>
      <c r="F30" s="205"/>
      <c r="G30" s="204"/>
      <c r="H30" s="205"/>
      <c r="I30" s="204"/>
      <c r="J30" s="205"/>
    </row>
    <row r="31" spans="2:16" ht="29" x14ac:dyDescent="0.35">
      <c r="B31" s="203" t="s">
        <v>95</v>
      </c>
      <c r="C31" s="204"/>
      <c r="D31" s="205"/>
      <c r="E31" s="204"/>
      <c r="F31" s="205"/>
      <c r="G31" s="204"/>
      <c r="H31" s="205"/>
      <c r="I31" s="204"/>
      <c r="J31" s="205"/>
    </row>
    <row r="32" spans="2:16" ht="52.4" customHeight="1" x14ac:dyDescent="0.35">
      <c r="B32" s="203" t="s">
        <v>86</v>
      </c>
      <c r="C32" s="204"/>
      <c r="D32" s="205"/>
      <c r="E32" s="204"/>
      <c r="F32" s="205"/>
      <c r="G32" s="204"/>
      <c r="H32" s="205"/>
      <c r="I32" s="204"/>
      <c r="J32" s="205"/>
    </row>
    <row r="33" spans="2:10" ht="46.5" x14ac:dyDescent="0.35">
      <c r="B33" s="206" t="s">
        <v>96</v>
      </c>
      <c r="C33" s="207">
        <f>SUM(C27:C32)</f>
        <v>0</v>
      </c>
      <c r="D33" s="208"/>
      <c r="E33" s="207">
        <f>SUM(E27:E32)</f>
        <v>0</v>
      </c>
      <c r="F33" s="208"/>
      <c r="G33" s="207">
        <f>SUM(G27:G32)</f>
        <v>0</v>
      </c>
      <c r="H33" s="208"/>
      <c r="I33" s="207">
        <f>SUM(I27:I32)</f>
        <v>0</v>
      </c>
      <c r="J33" s="208"/>
    </row>
    <row r="36" spans="2:10" ht="21" x14ac:dyDescent="0.5">
      <c r="B36" s="1035" t="s">
        <v>97</v>
      </c>
      <c r="C36" s="1035"/>
      <c r="D36" s="1035"/>
      <c r="E36" s="1035"/>
      <c r="F36" s="1035"/>
      <c r="G36" s="1035"/>
      <c r="H36" s="1035"/>
      <c r="I36" s="1035"/>
      <c r="J36" s="1035"/>
    </row>
    <row r="37" spans="2:10" ht="21" x14ac:dyDescent="0.35">
      <c r="B37" s="209" t="s">
        <v>0</v>
      </c>
      <c r="C37" s="1040" t="s">
        <v>98</v>
      </c>
      <c r="D37" s="1040" t="s">
        <v>99</v>
      </c>
      <c r="E37" s="210" t="s">
        <v>100</v>
      </c>
      <c r="F37" s="210" t="s">
        <v>101</v>
      </c>
      <c r="G37" s="1040" t="s">
        <v>102</v>
      </c>
      <c r="H37" s="1040" t="s">
        <v>103</v>
      </c>
      <c r="I37" s="1040" t="s">
        <v>104</v>
      </c>
      <c r="J37" s="1040" t="s">
        <v>105</v>
      </c>
    </row>
    <row r="38" spans="2:10" x14ac:dyDescent="0.35">
      <c r="B38" s="210" t="s">
        <v>106</v>
      </c>
      <c r="C38" s="1040"/>
      <c r="D38" s="1040"/>
      <c r="E38" s="210" t="s">
        <v>107</v>
      </c>
      <c r="F38" s="210" t="s">
        <v>107</v>
      </c>
      <c r="G38" s="1040"/>
      <c r="H38" s="1040"/>
      <c r="I38" s="1040"/>
      <c r="J38" s="1040"/>
    </row>
    <row r="39" spans="2:10" x14ac:dyDescent="0.35">
      <c r="B39" s="210" t="s">
        <v>29</v>
      </c>
      <c r="C39" s="211"/>
      <c r="D39" s="211"/>
      <c r="E39" s="211"/>
      <c r="F39" s="211"/>
      <c r="G39" s="211"/>
      <c r="H39" s="211"/>
      <c r="I39" s="211"/>
      <c r="J39" s="211"/>
    </row>
    <row r="40" spans="2:10" x14ac:dyDescent="0.35">
      <c r="B40" s="210" t="s">
        <v>30</v>
      </c>
      <c r="C40" s="211"/>
      <c r="D40" s="211"/>
      <c r="E40" s="211"/>
      <c r="F40" s="211"/>
      <c r="G40" s="211"/>
      <c r="H40" s="211"/>
      <c r="I40" s="211"/>
      <c r="J40" s="211"/>
    </row>
    <row r="41" spans="2:10" x14ac:dyDescent="0.35">
      <c r="B41" s="210" t="s">
        <v>108</v>
      </c>
      <c r="C41" s="211"/>
      <c r="D41" s="211"/>
      <c r="E41" s="211"/>
      <c r="F41" s="211"/>
      <c r="G41" s="211"/>
      <c r="H41" s="211"/>
      <c r="I41" s="211"/>
      <c r="J41" s="211"/>
    </row>
    <row r="42" spans="2:10" x14ac:dyDescent="0.35">
      <c r="B42" s="210" t="s">
        <v>109</v>
      </c>
      <c r="C42" s="211"/>
      <c r="D42" s="211"/>
      <c r="E42" s="211"/>
      <c r="F42" s="211"/>
      <c r="G42" s="211"/>
      <c r="H42" s="211"/>
      <c r="I42" s="211"/>
      <c r="J42" s="211"/>
    </row>
    <row r="43" spans="2:10" x14ac:dyDescent="0.35">
      <c r="B43" s="210" t="s">
        <v>110</v>
      </c>
      <c r="C43" s="211"/>
      <c r="D43" s="211"/>
      <c r="E43" s="211"/>
      <c r="F43" s="211"/>
      <c r="G43" s="211"/>
      <c r="H43" s="211"/>
      <c r="I43" s="211"/>
      <c r="J43" s="211"/>
    </row>
    <row r="44" spans="2:10" ht="21" x14ac:dyDescent="0.35">
      <c r="B44" s="209" t="s">
        <v>1</v>
      </c>
      <c r="C44" s="1040" t="s">
        <v>98</v>
      </c>
      <c r="D44" s="1040" t="s">
        <v>99</v>
      </c>
      <c r="E44" s="210" t="s">
        <v>100</v>
      </c>
      <c r="F44" s="210" t="s">
        <v>101</v>
      </c>
      <c r="G44" s="1040" t="s">
        <v>102</v>
      </c>
      <c r="H44" s="1040" t="s">
        <v>103</v>
      </c>
      <c r="I44" s="1040" t="s">
        <v>104</v>
      </c>
      <c r="J44" s="1040" t="s">
        <v>105</v>
      </c>
    </row>
    <row r="45" spans="2:10" x14ac:dyDescent="0.35">
      <c r="B45" s="210" t="s">
        <v>106</v>
      </c>
      <c r="C45" s="1040"/>
      <c r="D45" s="1040"/>
      <c r="E45" s="210" t="s">
        <v>107</v>
      </c>
      <c r="F45" s="210" t="s">
        <v>107</v>
      </c>
      <c r="G45" s="1040"/>
      <c r="H45" s="1040"/>
      <c r="I45" s="1040"/>
      <c r="J45" s="1040"/>
    </row>
    <row r="46" spans="2:10" x14ac:dyDescent="0.35">
      <c r="B46" s="210" t="s">
        <v>29</v>
      </c>
      <c r="C46" s="211"/>
      <c r="D46" s="211"/>
      <c r="E46" s="211"/>
      <c r="F46" s="211"/>
      <c r="G46" s="211"/>
      <c r="H46" s="211"/>
      <c r="I46" s="211"/>
      <c r="J46" s="211"/>
    </row>
    <row r="47" spans="2:10" x14ac:dyDescent="0.35">
      <c r="B47" s="210" t="s">
        <v>30</v>
      </c>
      <c r="C47" s="211"/>
      <c r="D47" s="211"/>
      <c r="E47" s="211"/>
      <c r="F47" s="211"/>
      <c r="G47" s="211"/>
      <c r="H47" s="211"/>
      <c r="I47" s="211"/>
      <c r="J47" s="211"/>
    </row>
    <row r="48" spans="2:10" x14ac:dyDescent="0.35">
      <c r="B48" s="210" t="s">
        <v>108</v>
      </c>
      <c r="C48" s="211"/>
      <c r="D48" s="211"/>
      <c r="E48" s="211"/>
      <c r="F48" s="211"/>
      <c r="G48" s="211"/>
      <c r="H48" s="211"/>
      <c r="I48" s="211"/>
      <c r="J48" s="211"/>
    </row>
    <row r="49" spans="2:10" x14ac:dyDescent="0.35">
      <c r="B49" s="210" t="s">
        <v>109</v>
      </c>
      <c r="C49" s="211"/>
      <c r="D49" s="211"/>
      <c r="E49" s="211"/>
      <c r="F49" s="211"/>
      <c r="G49" s="211"/>
      <c r="H49" s="211"/>
      <c r="I49" s="211"/>
      <c r="J49" s="211"/>
    </row>
    <row r="50" spans="2:10" x14ac:dyDescent="0.35">
      <c r="B50" s="210" t="s">
        <v>110</v>
      </c>
      <c r="C50" s="211"/>
      <c r="D50" s="211"/>
      <c r="E50" s="211"/>
      <c r="F50" s="211"/>
      <c r="G50" s="211"/>
      <c r="H50" s="211"/>
      <c r="I50" s="211"/>
      <c r="J50" s="211"/>
    </row>
    <row r="51" spans="2:10" ht="21" x14ac:dyDescent="0.35">
      <c r="B51" s="209" t="s">
        <v>2</v>
      </c>
      <c r="C51" s="1040" t="s">
        <v>98</v>
      </c>
      <c r="D51" s="1040" t="s">
        <v>99</v>
      </c>
      <c r="E51" s="210" t="s">
        <v>100</v>
      </c>
      <c r="F51" s="210" t="s">
        <v>101</v>
      </c>
      <c r="G51" s="1040" t="s">
        <v>102</v>
      </c>
      <c r="H51" s="1040" t="s">
        <v>103</v>
      </c>
      <c r="I51" s="1040" t="s">
        <v>104</v>
      </c>
      <c r="J51" s="1040" t="s">
        <v>105</v>
      </c>
    </row>
    <row r="52" spans="2:10" x14ac:dyDescent="0.35">
      <c r="B52" s="210" t="s">
        <v>106</v>
      </c>
      <c r="C52" s="1040"/>
      <c r="D52" s="1040"/>
      <c r="E52" s="210" t="s">
        <v>107</v>
      </c>
      <c r="F52" s="210" t="s">
        <v>107</v>
      </c>
      <c r="G52" s="1040"/>
      <c r="H52" s="1040"/>
      <c r="I52" s="1040"/>
      <c r="J52" s="1040"/>
    </row>
    <row r="53" spans="2:10" x14ac:dyDescent="0.35">
      <c r="B53" s="210" t="s">
        <v>29</v>
      </c>
      <c r="C53" s="211"/>
      <c r="D53" s="211"/>
      <c r="E53" s="211"/>
      <c r="F53" s="211"/>
      <c r="G53" s="211"/>
      <c r="H53" s="211"/>
      <c r="I53" s="211"/>
      <c r="J53" s="211"/>
    </row>
    <row r="54" spans="2:10" x14ac:dyDescent="0.35">
      <c r="B54" s="210" t="s">
        <v>30</v>
      </c>
      <c r="C54" s="211"/>
      <c r="D54" s="211"/>
      <c r="E54" s="211"/>
      <c r="F54" s="211"/>
      <c r="G54" s="211"/>
      <c r="H54" s="211"/>
      <c r="I54" s="211"/>
      <c r="J54" s="211"/>
    </row>
    <row r="55" spans="2:10" x14ac:dyDescent="0.35">
      <c r="B55" s="210" t="s">
        <v>108</v>
      </c>
      <c r="C55" s="211"/>
      <c r="D55" s="211"/>
      <c r="E55" s="211"/>
      <c r="F55" s="211"/>
      <c r="G55" s="211"/>
      <c r="H55" s="211"/>
      <c r="I55" s="211"/>
      <c r="J55" s="211"/>
    </row>
    <row r="56" spans="2:10" x14ac:dyDescent="0.35">
      <c r="B56" s="210" t="s">
        <v>109</v>
      </c>
      <c r="C56" s="211"/>
      <c r="D56" s="211"/>
      <c r="E56" s="211"/>
      <c r="F56" s="211"/>
      <c r="G56" s="211"/>
      <c r="H56" s="211"/>
      <c r="I56" s="211"/>
      <c r="J56" s="211"/>
    </row>
    <row r="57" spans="2:10" x14ac:dyDescent="0.35">
      <c r="B57" s="210" t="s">
        <v>110</v>
      </c>
      <c r="C57" s="211"/>
      <c r="D57" s="211"/>
      <c r="E57" s="211"/>
      <c r="F57" s="211"/>
      <c r="G57" s="211"/>
      <c r="H57" s="211"/>
      <c r="I57" s="211"/>
      <c r="J57" s="211"/>
    </row>
    <row r="58" spans="2:10" ht="21" x14ac:dyDescent="0.35">
      <c r="B58" s="209" t="s">
        <v>4</v>
      </c>
      <c r="C58" s="1040" t="s">
        <v>98</v>
      </c>
      <c r="D58" s="1040" t="s">
        <v>99</v>
      </c>
      <c r="E58" s="210" t="s">
        <v>100</v>
      </c>
      <c r="F58" s="210" t="s">
        <v>101</v>
      </c>
      <c r="G58" s="1040" t="s">
        <v>102</v>
      </c>
      <c r="H58" s="1040" t="s">
        <v>103</v>
      </c>
      <c r="I58" s="1040" t="s">
        <v>104</v>
      </c>
      <c r="J58" s="1040" t="s">
        <v>105</v>
      </c>
    </row>
    <row r="59" spans="2:10" x14ac:dyDescent="0.35">
      <c r="B59" s="210" t="s">
        <v>106</v>
      </c>
      <c r="C59" s="1040"/>
      <c r="D59" s="1040"/>
      <c r="E59" s="210" t="s">
        <v>107</v>
      </c>
      <c r="F59" s="210" t="s">
        <v>107</v>
      </c>
      <c r="G59" s="1040"/>
      <c r="H59" s="1040"/>
      <c r="I59" s="1040"/>
      <c r="J59" s="1040"/>
    </row>
    <row r="60" spans="2:10" x14ac:dyDescent="0.35">
      <c r="B60" s="210" t="s">
        <v>29</v>
      </c>
      <c r="C60" s="211"/>
      <c r="D60" s="211"/>
      <c r="E60" s="211"/>
      <c r="F60" s="211"/>
      <c r="G60" s="211"/>
      <c r="H60" s="211"/>
      <c r="I60" s="211"/>
      <c r="J60" s="211"/>
    </row>
    <row r="61" spans="2:10" x14ac:dyDescent="0.35">
      <c r="B61" s="210" t="s">
        <v>30</v>
      </c>
      <c r="C61" s="211"/>
      <c r="D61" s="211"/>
      <c r="E61" s="211"/>
      <c r="F61" s="211"/>
      <c r="G61" s="211"/>
      <c r="H61" s="211"/>
      <c r="I61" s="211"/>
      <c r="J61" s="211"/>
    </row>
    <row r="62" spans="2:10" x14ac:dyDescent="0.35">
      <c r="B62" s="210" t="s">
        <v>108</v>
      </c>
      <c r="C62" s="211"/>
      <c r="D62" s="211"/>
      <c r="E62" s="211"/>
      <c r="F62" s="211"/>
      <c r="G62" s="211"/>
      <c r="H62" s="211"/>
      <c r="I62" s="211"/>
      <c r="J62" s="211"/>
    </row>
    <row r="63" spans="2:10" x14ac:dyDescent="0.35">
      <c r="B63" s="210" t="s">
        <v>109</v>
      </c>
      <c r="C63" s="211"/>
      <c r="D63" s="211"/>
      <c r="E63" s="211"/>
      <c r="F63" s="211"/>
      <c r="G63" s="211"/>
      <c r="H63" s="211"/>
      <c r="I63" s="211"/>
      <c r="J63" s="211"/>
    </row>
    <row r="64" spans="2:10" x14ac:dyDescent="0.35">
      <c r="B64" s="210" t="s">
        <v>110</v>
      </c>
      <c r="C64" s="211"/>
      <c r="D64" s="211"/>
      <c r="E64" s="211"/>
      <c r="F64" s="211"/>
      <c r="G64" s="211"/>
      <c r="H64" s="211"/>
      <c r="I64" s="211"/>
      <c r="J64" s="211"/>
    </row>
  </sheetData>
  <sheetProtection algorithmName="SHA-512" hashValue="JRK2CxBcrWg9GQ1SQZYHCdOTck/OFMbaBtU2vl/1jkRswwwoI0pPDq3bRfoG/CW+KZbU/UTnIPDbyhOtMcdJNw==" saltValue="HxI0oG0UZWEXdqPTFCxb4A==" spinCount="100000" sheet="1" objects="1" scenarios="1"/>
  <mergeCells count="50">
    <mergeCell ref="J58:J59"/>
    <mergeCell ref="C51:C52"/>
    <mergeCell ref="D51:D52"/>
    <mergeCell ref="G51:G52"/>
    <mergeCell ref="H51:H52"/>
    <mergeCell ref="I51:I52"/>
    <mergeCell ref="J51:J52"/>
    <mergeCell ref="C58:C59"/>
    <mergeCell ref="D58:D59"/>
    <mergeCell ref="G58:G59"/>
    <mergeCell ref="H58:H59"/>
    <mergeCell ref="I58:I59"/>
    <mergeCell ref="G44:G45"/>
    <mergeCell ref="H44:H45"/>
    <mergeCell ref="I44:I45"/>
    <mergeCell ref="J44:J45"/>
    <mergeCell ref="B36:J36"/>
    <mergeCell ref="C37:C38"/>
    <mergeCell ref="D37:D38"/>
    <mergeCell ref="G37:G38"/>
    <mergeCell ref="H37:H38"/>
    <mergeCell ref="I37:I38"/>
    <mergeCell ref="J37:J38"/>
    <mergeCell ref="C44:C45"/>
    <mergeCell ref="D44:D45"/>
    <mergeCell ref="B16:B18"/>
    <mergeCell ref="B19:B21"/>
    <mergeCell ref="B24:J24"/>
    <mergeCell ref="B25:B26"/>
    <mergeCell ref="C25:D25"/>
    <mergeCell ref="E25:F25"/>
    <mergeCell ref="G25:H25"/>
    <mergeCell ref="I25:J25"/>
    <mergeCell ref="A1:D1"/>
    <mergeCell ref="B8:C8"/>
    <mergeCell ref="B9:C9"/>
    <mergeCell ref="B10:C10"/>
    <mergeCell ref="B11:C11"/>
    <mergeCell ref="B4:C4"/>
    <mergeCell ref="B5:C5"/>
    <mergeCell ref="B6:C6"/>
    <mergeCell ref="B7:C7"/>
    <mergeCell ref="B2:Q2"/>
    <mergeCell ref="B3:D3"/>
    <mergeCell ref="P14:P15"/>
    <mergeCell ref="B14:B15"/>
    <mergeCell ref="D14:D15"/>
    <mergeCell ref="F14:F15"/>
    <mergeCell ref="L14:L15"/>
    <mergeCell ref="O14:O15"/>
  </mergeCells>
  <dataValidations disablePrompts="1" count="1">
    <dataValidation type="list" allowBlank="1" showInputMessage="1" showErrorMessage="1" promptTitle="Sélectionnez un type d'action" prompt="Cliquez sur le menu déroulant" sqref="C16:C21" xr:uid="{BD75C39D-CC4C-4B34-AF52-CBDA2D44C93A}">
      <formula1>"Projets groupes opérationnels , Création groupes opérationnels , Diffusion projet"</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357E747BFB2E4DA380446919F76CDB" ma:contentTypeVersion="10" ma:contentTypeDescription="Create a new document." ma:contentTypeScope="" ma:versionID="9fb98fe14ca1b31b4dd90663015b4efe">
  <xsd:schema xmlns:xsd="http://www.w3.org/2001/XMLSchema" xmlns:xs="http://www.w3.org/2001/XMLSchema" xmlns:p="http://schemas.microsoft.com/office/2006/metadata/properties" xmlns:ns2="c80acd3a-c0df-4864-af93-fdcf58af2474" targetNamespace="http://schemas.microsoft.com/office/2006/metadata/properties" ma:root="true" ma:fieldsID="b6c3ebc349317f639fb47f0995fb1294" ns2:_="">
    <xsd:import namespace="c80acd3a-c0df-4864-af93-fdcf58af24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acd3a-c0df-4864-af93-fdcf58af24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f297d61-6b73-4add-a49b-ddac39665e1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0acd3a-c0df-4864-af93-fdcf58af247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591B80-8A96-4C18-89AF-9AD957FE6B80}"/>
</file>

<file path=customXml/itemProps2.xml><?xml version="1.0" encoding="utf-8"?>
<ds:datastoreItem xmlns:ds="http://schemas.openxmlformats.org/officeDocument/2006/customXml" ds:itemID="{CFC89EB7-497D-4EF4-A2C5-254D24C34B6B}">
  <ds:schemaRefs>
    <ds:schemaRef ds:uri="http://purl.org/dc/dcmitype/"/>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80acd3a-c0df-4864-af93-fdcf58af2474"/>
    <ds:schemaRef ds:uri="http://purl.org/dc/terms/"/>
  </ds:schemaRefs>
</ds:datastoreItem>
</file>

<file path=customXml/itemProps3.xml><?xml version="1.0" encoding="utf-8"?>
<ds:datastoreItem xmlns:ds="http://schemas.openxmlformats.org/officeDocument/2006/customXml" ds:itemID="{D15C2F93-ACD4-4893-BB2C-5577DBC094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Accueil</vt:lpstr>
      <vt:lpstr>Notice</vt:lpstr>
      <vt:lpstr>0-Presentation poste-typeaction</vt:lpstr>
      <vt:lpstr>A- Ressources prévisionnelles</vt:lpstr>
      <vt:lpstr>1.1 Frais personnel</vt:lpstr>
      <vt:lpstr> 1.2 Prestation &amp; achat</vt:lpstr>
      <vt:lpstr>1.3 Déplacement hébergement</vt:lpstr>
      <vt:lpstr>1.4  Contribution en nature</vt:lpstr>
      <vt:lpstr>1.5 Coûts participation agricu</vt:lpstr>
      <vt:lpstr>1.6 Amortissements</vt:lpstr>
      <vt:lpstr>Syn dep bénéficiaire</vt:lpstr>
      <vt:lpstr>Syn dep instructeur</vt:lpstr>
      <vt:lpstr>Accueil!Zone_d_impression</vt:lpstr>
    </vt:vector>
  </TitlesOfParts>
  <Manager/>
  <Company>Region Limousin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Roselyne VINGLASSALON</dc:creator>
  <cp:keywords/>
  <dc:description/>
  <cp:lastModifiedBy>Yoana FAURE</cp:lastModifiedBy>
  <cp:revision/>
  <dcterms:created xsi:type="dcterms:W3CDTF">2017-03-07T14:42:16Z</dcterms:created>
  <dcterms:modified xsi:type="dcterms:W3CDTF">2025-04-17T23:29:36Z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0x010100F7357E747BFB2E4DA380446919F76CDB</vt:lpwstr>
  </property>
  <property fmtid="{D5CDD505-2E9C-101B-9397-08002B2CF9AE}" pid="3" name="MediaServiceImageTags">
    <vt:lpwstr/>
  </property>
</Properties>
</file>